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95" tabRatio="576" activeTab="0"/>
  </bookViews>
  <sheets>
    <sheet name="Détail Trx CADEROUSSE PP" sheetId="1" r:id="rId1"/>
    <sheet name="RECAP CADEROUSSE PP" sheetId="2" r:id="rId2"/>
  </sheets>
  <definedNames>
    <definedName name="abattage" localSheetId="1">#REF!</definedName>
    <definedName name="abattage">#REF!</definedName>
    <definedName name="création_d_une_haie" localSheetId="0">#REF!</definedName>
    <definedName name="création_d_une_haie" localSheetId="1">#REF!</definedName>
    <definedName name="création_d_une_haie">#REF!</definedName>
    <definedName name="_xlnm.Print_Titles" localSheetId="0">'Détail Trx CADEROUSSE PP'!$1:$1</definedName>
    <definedName name="_xlnm.Print_Titles" localSheetId="1">'RECAP CADEROUSSE PP'!$1:$1</definedName>
    <definedName name="nivellement" localSheetId="0">#REF!</definedName>
    <definedName name="nivellement" localSheetId="1">#REF!</definedName>
    <definedName name="nivellement">#REF!</definedName>
    <definedName name="_xlnm.Print_Area" localSheetId="0">'Détail Trx CADEROUSSE PP'!$A$1:$H$166</definedName>
    <definedName name="_xlnm.Print_Area" localSheetId="1">'RECAP CADEROUSSE PP'!$A$1:$E$16</definedName>
  </definedNames>
  <calcPr fullCalcOnLoad="1"/>
</workbook>
</file>

<file path=xl/sharedStrings.xml><?xml version="1.0" encoding="utf-8"?>
<sst xmlns="http://schemas.openxmlformats.org/spreadsheetml/2006/main" count="483" uniqueCount="68">
  <si>
    <t>Désignation des travaux</t>
  </si>
  <si>
    <t>Unité</t>
  </si>
  <si>
    <t>Quantité</t>
  </si>
  <si>
    <t>N° des prix</t>
  </si>
  <si>
    <t>Prix Unit. HT</t>
  </si>
  <si>
    <t>Montant HT</t>
  </si>
  <si>
    <t>ml</t>
  </si>
  <si>
    <r>
      <t>m</t>
    </r>
    <r>
      <rPr>
        <vertAlign val="superscript"/>
        <sz val="11"/>
        <rFont val="Arial"/>
        <family val="2"/>
      </rPr>
      <t>3</t>
    </r>
  </si>
  <si>
    <t>u</t>
  </si>
  <si>
    <t>m²</t>
  </si>
  <si>
    <t>MONTANT TOTAL H.T.</t>
  </si>
  <si>
    <t>MONTANT TOTAL T.T.C.</t>
  </si>
  <si>
    <t>suppression de végétation linéaire</t>
  </si>
  <si>
    <t>décompactage de chemin de terre</t>
  </si>
  <si>
    <t>AMÉNAGEMENT PAYSAGER</t>
  </si>
  <si>
    <t>TYPES DE TRAVAUX</t>
  </si>
  <si>
    <t>montants H.T.</t>
  </si>
  <si>
    <t>montants T.T.C.</t>
  </si>
  <si>
    <t>VOIRIE</t>
  </si>
  <si>
    <t>HYDRAULIQUE AGRICOLE</t>
  </si>
  <si>
    <t>MONTANT TOTAL DES</t>
  </si>
  <si>
    <t>H.T.</t>
  </si>
  <si>
    <t>T.V.A.</t>
  </si>
  <si>
    <t>T.T.C.</t>
  </si>
  <si>
    <t>MAITRISE D'ŒUVRE et IMPRÉVUS (15%)</t>
  </si>
  <si>
    <t>Situation des travaux</t>
  </si>
  <si>
    <t>création de fossé</t>
  </si>
  <si>
    <t>griffage</t>
  </si>
  <si>
    <t>mise en place de clôture</t>
  </si>
  <si>
    <t>REMISE EN ÉTAT DES SOLS</t>
  </si>
  <si>
    <t>IRRIGATION PRIVÉE</t>
  </si>
  <si>
    <t>REMISE EN ÉTATS DES SOLS</t>
  </si>
  <si>
    <t>AMÉNAGEMENTS PAYSAGERS</t>
  </si>
  <si>
    <t>débroussaillage</t>
  </si>
  <si>
    <t>f et m en place de buse Ø 600</t>
  </si>
  <si>
    <t>TVA 20 %</t>
  </si>
  <si>
    <t>CADEROUSSE</t>
  </si>
  <si>
    <t>1ZA</t>
  </si>
  <si>
    <t>1ZI</t>
  </si>
  <si>
    <t>1ZC</t>
  </si>
  <si>
    <t>1ZB</t>
  </si>
  <si>
    <t>1ZD</t>
  </si>
  <si>
    <t>1ZH</t>
  </si>
  <si>
    <t>1ZK</t>
  </si>
  <si>
    <t>1ZE</t>
  </si>
  <si>
    <t>suppression canal béton</t>
  </si>
  <si>
    <t>suppression de pierrier</t>
  </si>
  <si>
    <r>
      <t>m</t>
    </r>
    <r>
      <rPr>
        <sz val="8"/>
        <rFont val="Arial"/>
        <family val="2"/>
      </rPr>
      <t>3</t>
    </r>
  </si>
  <si>
    <t>forage à réaliser</t>
  </si>
  <si>
    <t>refection traversée de route</t>
  </si>
  <si>
    <t>comblement de fossé</t>
  </si>
  <si>
    <t>curage de fossé</t>
  </si>
  <si>
    <t>création de haie</t>
  </si>
  <si>
    <t>dépose de clôture</t>
  </si>
  <si>
    <t>création de chemin empierré l=4m</t>
  </si>
  <si>
    <t>création de chemin d'exploitation</t>
  </si>
  <si>
    <t>création de chemin empierré l=3m</t>
  </si>
  <si>
    <t>f et m en place de buse Ø 400</t>
  </si>
  <si>
    <t>f et m en place de buse Ø 500</t>
  </si>
  <si>
    <t>suppression de chemin empierré 3m</t>
  </si>
  <si>
    <t>suppression de chemin empierré 2m</t>
  </si>
  <si>
    <t>cne</t>
  </si>
  <si>
    <t>création d'un accès</t>
  </si>
  <si>
    <t>création de fossé 3m</t>
  </si>
  <si>
    <t>434-2</t>
  </si>
  <si>
    <t>434-1</t>
  </si>
  <si>
    <t>MONTANT TOTAL</t>
  </si>
  <si>
    <t xml:space="preserve"> TRAVAUX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</si>
</sst>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;;;"/>
    <numFmt numFmtId="173" formatCode="#,##0\ &quot;F&quot;"/>
    <numFmt numFmtId="174" formatCode="#,##0.00\ &quot;F&quot;"/>
    <numFmt numFmtId="175" formatCode="#,##0.00\ _F"/>
    <numFmt numFmtId="176" formatCode="0.0"/>
    <numFmt numFmtId="177" formatCode="0.0000"/>
    <numFmt numFmtId="178" formatCode="0.000"/>
    <numFmt numFmtId="179" formatCode="0.00000"/>
    <numFmt numFmtId="180" formatCode="_-* #,##0.0\ _F_-;\-* #,##0.0\ _F_-;_-* &quot;-&quot;??\ _F_-;_-@_-"/>
    <numFmt numFmtId="181" formatCode="#,##0.00\ [$€-1]"/>
    <numFmt numFmtId="182" formatCode="#,##0.00\ [$€-1];[Red]#,##0.00\ [$€-1]"/>
    <numFmt numFmtId="183" formatCode="_-* #,##0.00\ [$€-1]_-;\-* #,##0.00\ [$€-1]_-;_-* &quot;-&quot;??\ [$€-1]_-"/>
    <numFmt numFmtId="184" formatCode="_-* #,##0\ _F_-;\-* #,##0\ _F_-;_-* &quot;-&quot;??\ _F_-;_-@_-"/>
    <numFmt numFmtId="185" formatCode="_-* #,##0.000\ _F_-;\-* #,##0.000\ _F_-;_-* &quot;-&quot;??\ _F_-;_-@_-"/>
    <numFmt numFmtId="186" formatCode="mmm\-yyyy"/>
    <numFmt numFmtId="187" formatCode="&quot;Vrai&quot;;&quot;Vrai&quot;;&quot;Faux&quot;"/>
    <numFmt numFmtId="188" formatCode="&quot;Actif&quot;;&quot;Actif&quot;;&quot;Inactif&quot;"/>
    <numFmt numFmtId="189" formatCode="#,##0.0\ [$€-1];[Red]#,##0.0\ [$€-1]"/>
    <numFmt numFmtId="190" formatCode="#,##0\ [$€-1];[Red]#,##0\ [$€-1]"/>
    <numFmt numFmtId="191" formatCode="0.000000"/>
    <numFmt numFmtId="192" formatCode="##&quot;ha&quot;\ ##\a\ ##&quot;ca&quot;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vertAlign val="superscript"/>
      <sz val="11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50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171" fontId="0" fillId="0" borderId="0" xfId="46" applyFont="1" applyFill="1" applyBorder="1" applyAlignment="1" applyProtection="1">
      <alignment/>
      <protection locked="0"/>
    </xf>
    <xf numFmtId="171" fontId="0" fillId="0" borderId="0" xfId="46" applyFont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171" fontId="5" fillId="0" borderId="10" xfId="46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171" fontId="5" fillId="0" borderId="0" xfId="46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 applyProtection="1">
      <alignment horizontal="center" wrapText="1"/>
      <protection locked="0"/>
    </xf>
    <xf numFmtId="175" fontId="0" fillId="0" borderId="10" xfId="0" applyNumberFormat="1" applyFont="1" applyBorder="1" applyAlignment="1" applyProtection="1">
      <alignment vertical="center"/>
      <protection locked="0"/>
    </xf>
    <xf numFmtId="175" fontId="0" fillId="0" borderId="16" xfId="0" applyNumberFormat="1" applyFont="1" applyBorder="1" applyAlignment="1" applyProtection="1">
      <alignment vertical="center"/>
      <protection locked="0"/>
    </xf>
    <xf numFmtId="175" fontId="0" fillId="0" borderId="14" xfId="0" applyNumberFormat="1" applyFont="1" applyBorder="1" applyAlignment="1" applyProtection="1">
      <alignment vertical="center"/>
      <protection locked="0"/>
    </xf>
    <xf numFmtId="175" fontId="0" fillId="0" borderId="0" xfId="0" applyNumberFormat="1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171" fontId="5" fillId="0" borderId="18" xfId="46" applyFont="1" applyBorder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 horizontal="centerContinuous" vertical="center"/>
      <protection locked="0"/>
    </xf>
    <xf numFmtId="171" fontId="5" fillId="34" borderId="0" xfId="46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171" fontId="14" fillId="35" borderId="19" xfId="46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right" vertical="center"/>
      <protection locked="0"/>
    </xf>
    <xf numFmtId="184" fontId="5" fillId="36" borderId="0" xfId="0" applyNumberFormat="1" applyFont="1" applyFill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 horizontal="left"/>
    </xf>
    <xf numFmtId="171" fontId="5" fillId="37" borderId="10" xfId="46" applyFont="1" applyFill="1" applyBorder="1" applyAlignment="1" applyProtection="1">
      <alignment horizontal="center" vertical="center"/>
      <protection/>
    </xf>
    <xf numFmtId="0" fontId="0" fillId="36" borderId="10" xfId="0" applyFont="1" applyFill="1" applyBorder="1" applyAlignment="1" applyProtection="1">
      <alignment vertical="center"/>
      <protection locked="0"/>
    </xf>
    <xf numFmtId="1" fontId="0" fillId="0" borderId="10" xfId="0" applyNumberFormat="1" applyBorder="1" applyAlignment="1">
      <alignment horizontal="left"/>
    </xf>
    <xf numFmtId="1" fontId="0" fillId="0" borderId="20" xfId="0" applyNumberFormat="1" applyBorder="1" applyAlignment="1">
      <alignment horizontal="center"/>
    </xf>
    <xf numFmtId="0" fontId="0" fillId="0" borderId="18" xfId="0" applyBorder="1" applyAlignment="1">
      <alignment/>
    </xf>
    <xf numFmtId="1" fontId="0" fillId="0" borderId="18" xfId="0" applyNumberFormat="1" applyBorder="1" applyAlignment="1">
      <alignment horizontal="left"/>
    </xf>
    <xf numFmtId="1" fontId="0" fillId="0" borderId="18" xfId="0" applyNumberFormat="1" applyBorder="1" applyAlignment="1">
      <alignment horizontal="center"/>
    </xf>
    <xf numFmtId="171" fontId="5" fillId="37" borderId="18" xfId="46" applyFont="1" applyFill="1" applyBorder="1" applyAlignment="1" applyProtection="1">
      <alignment horizontal="center" vertical="center"/>
      <protection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17" xfId="0" applyBorder="1" applyAlignment="1">
      <alignment/>
    </xf>
    <xf numFmtId="1" fontId="0" fillId="0" borderId="17" xfId="0" applyNumberFormat="1" applyBorder="1" applyAlignment="1">
      <alignment horizontal="left"/>
    </xf>
    <xf numFmtId="1" fontId="0" fillId="0" borderId="17" xfId="0" applyNumberFormat="1" applyBorder="1" applyAlignment="1">
      <alignment horizontal="center"/>
    </xf>
    <xf numFmtId="171" fontId="5" fillId="0" borderId="17" xfId="46" applyFont="1" applyBorder="1" applyAlignment="1" applyProtection="1">
      <alignment horizontal="center" vertical="center"/>
      <protection locked="0"/>
    </xf>
    <xf numFmtId="171" fontId="5" fillId="37" borderId="17" xfId="46" applyFont="1" applyFill="1" applyBorder="1" applyAlignment="1" applyProtection="1">
      <alignment horizontal="center" vertical="center"/>
      <protection/>
    </xf>
    <xf numFmtId="171" fontId="11" fillId="37" borderId="23" xfId="46" applyFont="1" applyFill="1" applyBorder="1" applyAlignment="1" applyProtection="1">
      <alignment horizontal="center" vertical="center"/>
      <protection/>
    </xf>
    <xf numFmtId="171" fontId="11" fillId="37" borderId="24" xfId="46" applyFont="1" applyFill="1" applyBorder="1" applyAlignment="1" applyProtection="1">
      <alignment horizontal="center" vertical="center"/>
      <protection/>
    </xf>
    <xf numFmtId="171" fontId="11" fillId="37" borderId="25" xfId="46" applyFont="1" applyFill="1" applyBorder="1" applyAlignment="1" applyProtection="1">
      <alignment horizontal="center" vertical="center"/>
      <protection/>
    </xf>
    <xf numFmtId="176" fontId="0" fillId="0" borderId="10" xfId="0" applyNumberFormat="1" applyBorder="1" applyAlignment="1">
      <alignment horizontal="center"/>
    </xf>
    <xf numFmtId="0" fontId="0" fillId="36" borderId="0" xfId="0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>
      <alignment vertical="center"/>
      <protection locked="0"/>
    </xf>
    <xf numFmtId="1" fontId="0" fillId="0" borderId="26" xfId="0" applyNumberFormat="1" applyBorder="1" applyAlignment="1">
      <alignment horizontal="center"/>
    </xf>
    <xf numFmtId="176" fontId="0" fillId="0" borderId="27" xfId="0" applyNumberFormat="1" applyBorder="1" applyAlignment="1">
      <alignment horizontal="center"/>
    </xf>
    <xf numFmtId="0" fontId="8" fillId="0" borderId="27" xfId="0" applyFont="1" applyBorder="1" applyAlignment="1" applyProtection="1">
      <alignment horizontal="center" vertical="center"/>
      <protection locked="0"/>
    </xf>
    <xf numFmtId="171" fontId="5" fillId="0" borderId="27" xfId="46" applyFont="1" applyBorder="1" applyAlignment="1" applyProtection="1">
      <alignment horizontal="center" vertical="center"/>
      <protection locked="0"/>
    </xf>
    <xf numFmtId="171" fontId="5" fillId="37" borderId="27" xfId="46" applyFont="1" applyFill="1" applyBorder="1" applyAlignment="1" applyProtection="1">
      <alignment horizontal="center" vertical="center"/>
      <protection/>
    </xf>
    <xf numFmtId="0" fontId="0" fillId="0" borderId="27" xfId="0" applyFont="1" applyBorder="1" applyAlignment="1">
      <alignment/>
    </xf>
    <xf numFmtId="1" fontId="0" fillId="0" borderId="27" xfId="0" applyNumberForma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vertical="center"/>
      <protection locked="0"/>
    </xf>
    <xf numFmtId="1" fontId="0" fillId="0" borderId="10" xfId="0" applyNumberFormat="1" applyFont="1" applyBorder="1" applyAlignment="1">
      <alignment horizontal="left"/>
    </xf>
    <xf numFmtId="176" fontId="0" fillId="0" borderId="17" xfId="0" applyNumberFormat="1" applyBorder="1" applyAlignment="1">
      <alignment horizontal="center"/>
    </xf>
    <xf numFmtId="0" fontId="5" fillId="36" borderId="0" xfId="0" applyFont="1" applyFill="1" applyBorder="1" applyAlignment="1" applyProtection="1">
      <alignment horizontal="center"/>
      <protection locked="0"/>
    </xf>
    <xf numFmtId="0" fontId="5" fillId="36" borderId="0" xfId="0" applyFont="1" applyFill="1" applyBorder="1" applyAlignment="1" applyProtection="1">
      <alignment/>
      <protection locked="0"/>
    </xf>
    <xf numFmtId="0" fontId="0" fillId="36" borderId="0" xfId="0" applyFont="1" applyFill="1" applyBorder="1" applyAlignment="1" applyProtection="1">
      <alignment/>
      <protection locked="0"/>
    </xf>
    <xf numFmtId="171" fontId="0" fillId="36" borderId="0" xfId="0" applyNumberFormat="1" applyFill="1" applyBorder="1" applyAlignment="1" applyProtection="1">
      <alignment/>
      <protection locked="0"/>
    </xf>
    <xf numFmtId="1" fontId="0" fillId="36" borderId="0" xfId="0" applyNumberFormat="1" applyFont="1" applyFill="1" applyBorder="1" applyAlignment="1" applyProtection="1">
      <alignment/>
      <protection locked="0"/>
    </xf>
    <xf numFmtId="2" fontId="0" fillId="36" borderId="0" xfId="0" applyNumberFormat="1" applyFill="1" applyBorder="1" applyAlignment="1" applyProtection="1">
      <alignment/>
      <protection locked="0"/>
    </xf>
    <xf numFmtId="2" fontId="0" fillId="36" borderId="0" xfId="0" applyNumberFormat="1" applyFont="1" applyFill="1" applyBorder="1" applyAlignment="1" applyProtection="1">
      <alignment/>
      <protection locked="0"/>
    </xf>
    <xf numFmtId="0" fontId="4" fillId="33" borderId="29" xfId="0" applyFont="1" applyFill="1" applyBorder="1" applyAlignment="1" applyProtection="1">
      <alignment horizontal="center" vertical="center"/>
      <protection locked="0"/>
    </xf>
    <xf numFmtId="0" fontId="4" fillId="36" borderId="0" xfId="0" applyFont="1" applyFill="1" applyBorder="1" applyAlignment="1" applyProtection="1">
      <alignment horizontal="center" vertical="center"/>
      <protection locked="0"/>
    </xf>
    <xf numFmtId="1" fontId="0" fillId="36" borderId="0" xfId="0" applyNumberFormat="1" applyFill="1" applyBorder="1" applyAlignment="1">
      <alignment horizontal="left"/>
    </xf>
    <xf numFmtId="0" fontId="5" fillId="36" borderId="0" xfId="0" applyFont="1" applyFill="1" applyBorder="1" applyAlignment="1" applyProtection="1">
      <alignment horizontal="center" vertical="center"/>
      <protection locked="0"/>
    </xf>
    <xf numFmtId="184" fontId="5" fillId="36" borderId="0" xfId="0" applyNumberFormat="1" applyFont="1" applyFill="1" applyBorder="1" applyAlignment="1" applyProtection="1">
      <alignment horizontal="center" vertical="center"/>
      <protection locked="0"/>
    </xf>
    <xf numFmtId="184" fontId="4" fillId="36" borderId="0" xfId="0" applyNumberFormat="1" applyFont="1" applyFill="1" applyBorder="1" applyAlignment="1" applyProtection="1">
      <alignment horizontal="center" vertical="center"/>
      <protection locked="0"/>
    </xf>
    <xf numFmtId="15" fontId="5" fillId="36" borderId="0" xfId="0" applyNumberFormat="1" applyFont="1" applyFill="1" applyBorder="1" applyAlignment="1" applyProtection="1">
      <alignment/>
      <protection locked="0"/>
    </xf>
    <xf numFmtId="0" fontId="10" fillId="36" borderId="0" xfId="0" applyFont="1" applyFill="1" applyBorder="1" applyAlignment="1" applyProtection="1">
      <alignment wrapText="1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vertical="center"/>
      <protection locked="0"/>
    </xf>
    <xf numFmtId="175" fontId="4" fillId="33" borderId="32" xfId="46" applyNumberFormat="1" applyFont="1" applyFill="1" applyBorder="1" applyAlignment="1" applyProtection="1">
      <alignment horizontal="center" vertical="center" wrapText="1"/>
      <protection locked="0"/>
    </xf>
    <xf numFmtId="171" fontId="4" fillId="33" borderId="33" xfId="46" applyFont="1" applyFill="1" applyBorder="1" applyAlignment="1" applyProtection="1">
      <alignment horizontal="center" wrapText="1"/>
      <protection locked="0"/>
    </xf>
    <xf numFmtId="175" fontId="4" fillId="33" borderId="34" xfId="46" applyNumberFormat="1" applyFont="1" applyFill="1" applyBorder="1" applyAlignment="1" applyProtection="1">
      <alignment horizontal="center" wrapText="1"/>
      <protection locked="0"/>
    </xf>
    <xf numFmtId="0" fontId="0" fillId="33" borderId="35" xfId="0" applyFont="1" applyFill="1" applyBorder="1" applyAlignment="1" applyProtection="1">
      <alignment vertical="center"/>
      <protection locked="0"/>
    </xf>
    <xf numFmtId="0" fontId="0" fillId="33" borderId="24" xfId="0" applyFont="1" applyFill="1" applyBorder="1" applyAlignment="1" applyProtection="1">
      <alignment vertical="center"/>
      <protection locked="0"/>
    </xf>
    <xf numFmtId="0" fontId="0" fillId="33" borderId="14" xfId="0" applyFont="1" applyFill="1" applyBorder="1" applyAlignment="1" applyProtection="1">
      <alignment vertical="center"/>
      <protection locked="0"/>
    </xf>
    <xf numFmtId="0" fontId="0" fillId="0" borderId="10" xfId="0" applyFont="1" applyBorder="1" applyAlignment="1">
      <alignment/>
    </xf>
    <xf numFmtId="0" fontId="0" fillId="36" borderId="10" xfId="0" applyFont="1" applyFill="1" applyBorder="1" applyAlignment="1" applyProtection="1">
      <alignment vertical="center"/>
      <protection locked="0"/>
    </xf>
    <xf numFmtId="1" fontId="0" fillId="0" borderId="21" xfId="0" applyNumberFormat="1" applyFont="1" applyBorder="1" applyAlignment="1">
      <alignment horizontal="center"/>
    </xf>
    <xf numFmtId="176" fontId="0" fillId="0" borderId="21" xfId="0" applyNumberFormat="1" applyBorder="1" applyAlignment="1">
      <alignment horizontal="center"/>
    </xf>
    <xf numFmtId="1" fontId="0" fillId="0" borderId="27" xfId="0" applyNumberFormat="1" applyFont="1" applyBorder="1" applyAlignment="1">
      <alignment horizontal="left"/>
    </xf>
    <xf numFmtId="1" fontId="0" fillId="0" borderId="17" xfId="0" applyNumberFormat="1" applyFont="1" applyBorder="1" applyAlignment="1">
      <alignment horizontal="left"/>
    </xf>
    <xf numFmtId="176" fontId="0" fillId="0" borderId="20" xfId="0" applyNumberFormat="1" applyBorder="1" applyAlignment="1">
      <alignment horizontal="center"/>
    </xf>
    <xf numFmtId="0" fontId="6" fillId="33" borderId="36" xfId="0" applyFont="1" applyFill="1" applyBorder="1" applyAlignment="1" applyProtection="1">
      <alignment horizontal="center" vertical="center" wrapText="1"/>
      <protection locked="0"/>
    </xf>
    <xf numFmtId="171" fontId="6" fillId="33" borderId="36" xfId="46" applyFont="1" applyFill="1" applyBorder="1" applyAlignment="1" applyProtection="1">
      <alignment horizontal="center" vertical="center" wrapText="1"/>
      <protection locked="0"/>
    </xf>
    <xf numFmtId="171" fontId="6" fillId="33" borderId="37" xfId="46" applyFont="1" applyFill="1" applyBorder="1" applyAlignment="1" applyProtection="1">
      <alignment horizontal="center" vertical="center" wrapText="1"/>
      <protection locked="0"/>
    </xf>
    <xf numFmtId="0" fontId="13" fillId="33" borderId="15" xfId="0" applyFont="1" applyFill="1" applyBorder="1" applyAlignment="1" applyProtection="1">
      <alignment horizontal="center" vertical="center" wrapText="1"/>
      <protection locked="0"/>
    </xf>
    <xf numFmtId="0" fontId="13" fillId="33" borderId="36" xfId="0" applyFont="1" applyFill="1" applyBorder="1" applyAlignment="1" applyProtection="1">
      <alignment horizontal="center" vertical="center" wrapText="1"/>
      <protection locked="0"/>
    </xf>
    <xf numFmtId="171" fontId="4" fillId="37" borderId="38" xfId="46" applyFont="1" applyFill="1" applyBorder="1" applyAlignment="1" applyProtection="1">
      <alignment horizontal="center" vertical="center"/>
      <protection/>
    </xf>
    <xf numFmtId="171" fontId="4" fillId="37" borderId="39" xfId="46" applyFont="1" applyFill="1" applyBorder="1" applyAlignment="1" applyProtection="1">
      <alignment horizontal="center" vertical="center"/>
      <protection/>
    </xf>
    <xf numFmtId="171" fontId="4" fillId="37" borderId="19" xfId="46" applyFont="1" applyFill="1" applyBorder="1" applyAlignment="1" applyProtection="1">
      <alignment horizontal="center" vertical="center"/>
      <protection/>
    </xf>
    <xf numFmtId="171" fontId="4" fillId="35" borderId="19" xfId="46" applyFont="1" applyFill="1" applyBorder="1" applyAlignment="1" applyProtection="1">
      <alignment horizontal="center" vertical="center"/>
      <protection/>
    </xf>
    <xf numFmtId="43" fontId="14" fillId="35" borderId="19" xfId="46" applyNumberFormat="1" applyFont="1" applyFill="1" applyBorder="1" applyAlignment="1" applyProtection="1">
      <alignment horizontal="center" vertical="center"/>
      <protection/>
    </xf>
    <xf numFmtId="171" fontId="14" fillId="35" borderId="40" xfId="46" applyNumberFormat="1" applyFont="1" applyFill="1" applyBorder="1" applyAlignment="1" applyProtection="1">
      <alignment horizontal="center" vertical="center"/>
      <protection/>
    </xf>
    <xf numFmtId="0" fontId="6" fillId="33" borderId="41" xfId="0" applyFont="1" applyFill="1" applyBorder="1" applyAlignment="1" applyProtection="1">
      <alignment horizontal="center" vertical="center" wrapText="1"/>
      <protection locked="0"/>
    </xf>
    <xf numFmtId="175" fontId="0" fillId="0" borderId="42" xfId="0" applyNumberFormat="1" applyFont="1" applyBorder="1" applyAlignment="1" applyProtection="1">
      <alignment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182" fontId="4" fillId="0" borderId="41" xfId="0" applyNumberFormat="1" applyFont="1" applyBorder="1" applyAlignment="1" applyProtection="1">
      <alignment horizontal="right" vertical="center"/>
      <protection locked="0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 applyProtection="1">
      <alignment horizontal="center" vertical="center"/>
      <protection locked="0"/>
    </xf>
    <xf numFmtId="182" fontId="4" fillId="0" borderId="15" xfId="0" applyNumberFormat="1" applyFont="1" applyBorder="1" applyAlignment="1" applyProtection="1">
      <alignment horizontal="right" vertical="center"/>
      <protection locked="0"/>
    </xf>
    <xf numFmtId="175" fontId="4" fillId="0" borderId="43" xfId="0" applyNumberFormat="1" applyFont="1" applyBorder="1" applyAlignment="1" applyProtection="1">
      <alignment horizontal="center" vertical="center"/>
      <protection locked="0"/>
    </xf>
    <xf numFmtId="182" fontId="4" fillId="0" borderId="38" xfId="0" applyNumberFormat="1" applyFont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right" vertical="center"/>
      <protection locked="0"/>
    </xf>
    <xf numFmtId="0" fontId="4" fillId="0" borderId="44" xfId="0" applyFont="1" applyBorder="1" applyAlignment="1" applyProtection="1">
      <alignment horizontal="right" vertical="center"/>
      <protection locked="0"/>
    </xf>
    <xf numFmtId="0" fontId="4" fillId="0" borderId="41" xfId="0" applyFont="1" applyBorder="1" applyAlignment="1" applyProtection="1">
      <alignment horizontal="right" vertical="center"/>
      <protection locked="0"/>
    </xf>
    <xf numFmtId="0" fontId="4" fillId="0" borderId="45" xfId="0" applyFont="1" applyBorder="1" applyAlignment="1" applyProtection="1">
      <alignment horizontal="right" vertical="center"/>
      <protection locked="0"/>
    </xf>
    <xf numFmtId="0" fontId="4" fillId="0" borderId="46" xfId="0" applyFont="1" applyBorder="1" applyAlignment="1" applyProtection="1">
      <alignment horizontal="right" vertical="center"/>
      <protection locked="0"/>
    </xf>
    <xf numFmtId="0" fontId="4" fillId="0" borderId="40" xfId="0" applyFont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right" vertical="center"/>
      <protection locked="0"/>
    </xf>
    <xf numFmtId="0" fontId="4" fillId="0" borderId="44" xfId="0" applyFont="1" applyBorder="1" applyAlignment="1" applyProtection="1">
      <alignment horizontal="right" vertical="center"/>
      <protection locked="0"/>
    </xf>
    <xf numFmtId="0" fontId="4" fillId="0" borderId="41" xfId="0" applyFont="1" applyBorder="1" applyAlignment="1" applyProtection="1">
      <alignment horizontal="right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171" fontId="6" fillId="33" borderId="15" xfId="46" applyFont="1" applyFill="1" applyBorder="1" applyAlignment="1" applyProtection="1">
      <alignment horizontal="center" vertical="center" wrapText="1"/>
      <protection locked="0"/>
    </xf>
    <xf numFmtId="171" fontId="6" fillId="33" borderId="44" xfId="46" applyFont="1" applyFill="1" applyBorder="1" applyAlignment="1" applyProtection="1">
      <alignment horizontal="center" vertical="center" wrapText="1"/>
      <protection locked="0"/>
    </xf>
    <xf numFmtId="171" fontId="6" fillId="33" borderId="41" xfId="46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0"/>
  <sheetViews>
    <sheetView showZeros="0" tabSelected="1" view="pageLayout" zoomScaleNormal="85" zoomScaleSheetLayoutView="75" workbookViewId="0" topLeftCell="A83">
      <selection activeCell="G156" sqref="G156:H158"/>
    </sheetView>
  </sheetViews>
  <sheetFormatPr defaultColWidth="11.421875" defaultRowHeight="12.75"/>
  <cols>
    <col min="1" max="1" width="5.7109375" style="19" customWidth="1"/>
    <col min="2" max="2" width="4.140625" style="12" customWidth="1"/>
    <col min="3" max="3" width="29.57421875" style="2" customWidth="1"/>
    <col min="4" max="4" width="8.7109375" style="12" customWidth="1"/>
    <col min="5" max="5" width="8.7109375" style="2" customWidth="1"/>
    <col min="6" max="6" width="8.7109375" style="12" customWidth="1"/>
    <col min="7" max="7" width="12.28125" style="8" customWidth="1"/>
    <col min="8" max="8" width="15.57421875" style="7" customWidth="1"/>
    <col min="9" max="16384" width="11.421875" style="3" customWidth="1"/>
  </cols>
  <sheetData>
    <row r="1" spans="1:8" s="91" customFormat="1" ht="42" customHeight="1" thickBot="1">
      <c r="A1" s="117" t="s">
        <v>25</v>
      </c>
      <c r="B1" s="118" t="s">
        <v>61</v>
      </c>
      <c r="C1" s="114" t="s">
        <v>0</v>
      </c>
      <c r="D1" s="114" t="s">
        <v>1</v>
      </c>
      <c r="E1" s="114" t="s">
        <v>2</v>
      </c>
      <c r="F1" s="114" t="s">
        <v>3</v>
      </c>
      <c r="G1" s="115" t="s">
        <v>4</v>
      </c>
      <c r="H1" s="116" t="s">
        <v>5</v>
      </c>
    </row>
    <row r="2" spans="1:8" s="1" customFormat="1" ht="34.5" customHeight="1" thickBot="1">
      <c r="A2" s="37" t="s">
        <v>18</v>
      </c>
      <c r="B2" s="37"/>
      <c r="C2" s="37"/>
      <c r="D2" s="37"/>
      <c r="E2" s="37"/>
      <c r="F2" s="37"/>
      <c r="G2" s="37"/>
      <c r="H2" s="37"/>
    </row>
    <row r="3" spans="1:11" ht="14.25">
      <c r="A3" s="51">
        <v>123</v>
      </c>
      <c r="B3" s="52" t="s">
        <v>37</v>
      </c>
      <c r="C3" s="78" t="s">
        <v>55</v>
      </c>
      <c r="D3" s="34" t="s">
        <v>6</v>
      </c>
      <c r="E3" s="54">
        <v>85</v>
      </c>
      <c r="F3" s="35"/>
      <c r="G3" s="36"/>
      <c r="H3" s="55"/>
      <c r="I3"/>
      <c r="J3"/>
      <c r="K3"/>
    </row>
    <row r="4" spans="1:11" ht="14.25">
      <c r="A4" s="56">
        <v>125</v>
      </c>
      <c r="B4" s="46" t="s">
        <v>38</v>
      </c>
      <c r="C4" s="69" t="s">
        <v>55</v>
      </c>
      <c r="D4" s="4" t="s">
        <v>6</v>
      </c>
      <c r="E4" s="45">
        <v>99</v>
      </c>
      <c r="F4" s="17"/>
      <c r="G4" s="10"/>
      <c r="H4" s="48"/>
      <c r="I4"/>
      <c r="J4"/>
      <c r="K4"/>
    </row>
    <row r="5" spans="1:11" ht="14.25">
      <c r="A5" s="56">
        <v>126</v>
      </c>
      <c r="B5" s="46" t="s">
        <v>39</v>
      </c>
      <c r="C5" s="69" t="s">
        <v>55</v>
      </c>
      <c r="D5" s="4" t="s">
        <v>6</v>
      </c>
      <c r="E5" s="45">
        <v>50</v>
      </c>
      <c r="F5" s="17"/>
      <c r="G5" s="10"/>
      <c r="H5" s="48"/>
      <c r="I5"/>
      <c r="J5"/>
      <c r="K5"/>
    </row>
    <row r="6" spans="1:11" ht="14.25">
      <c r="A6" s="56">
        <v>127</v>
      </c>
      <c r="B6" s="46" t="s">
        <v>39</v>
      </c>
      <c r="C6" s="69" t="s">
        <v>55</v>
      </c>
      <c r="D6" s="4" t="s">
        <v>6</v>
      </c>
      <c r="E6" s="45">
        <v>152</v>
      </c>
      <c r="F6" s="17"/>
      <c r="G6" s="10"/>
      <c r="H6" s="48"/>
      <c r="I6"/>
      <c r="J6"/>
      <c r="K6"/>
    </row>
    <row r="7" spans="1:11" ht="14.25">
      <c r="A7" s="56">
        <v>128</v>
      </c>
      <c r="B7" s="46" t="s">
        <v>39</v>
      </c>
      <c r="C7" s="69" t="s">
        <v>54</v>
      </c>
      <c r="D7" s="4" t="s">
        <v>6</v>
      </c>
      <c r="E7" s="45">
        <v>69</v>
      </c>
      <c r="F7" s="17"/>
      <c r="G7" s="10"/>
      <c r="H7" s="48"/>
      <c r="I7"/>
      <c r="J7"/>
      <c r="K7"/>
    </row>
    <row r="8" spans="1:11" ht="14.25">
      <c r="A8" s="56">
        <v>129</v>
      </c>
      <c r="B8" s="46" t="s">
        <v>40</v>
      </c>
      <c r="C8" s="69" t="s">
        <v>55</v>
      </c>
      <c r="D8" s="4" t="s">
        <v>6</v>
      </c>
      <c r="E8" s="45">
        <v>113</v>
      </c>
      <c r="F8" s="17"/>
      <c r="G8" s="10"/>
      <c r="H8" s="48"/>
      <c r="I8"/>
      <c r="J8"/>
      <c r="K8"/>
    </row>
    <row r="9" spans="1:11" ht="14.25">
      <c r="A9" s="56">
        <v>130</v>
      </c>
      <c r="B9" s="46" t="s">
        <v>40</v>
      </c>
      <c r="C9" s="69" t="s">
        <v>54</v>
      </c>
      <c r="D9" s="4" t="s">
        <v>6</v>
      </c>
      <c r="E9" s="45">
        <v>241</v>
      </c>
      <c r="F9" s="17"/>
      <c r="G9" s="10"/>
      <c r="H9" s="48"/>
      <c r="I9"/>
      <c r="J9"/>
      <c r="K9"/>
    </row>
    <row r="10" spans="1:11" ht="14.25">
      <c r="A10" s="56">
        <v>132</v>
      </c>
      <c r="B10" s="46" t="s">
        <v>38</v>
      </c>
      <c r="C10" s="69" t="s">
        <v>55</v>
      </c>
      <c r="D10" s="4" t="s">
        <v>6</v>
      </c>
      <c r="E10" s="45">
        <v>81</v>
      </c>
      <c r="F10" s="17"/>
      <c r="G10" s="10"/>
      <c r="H10" s="48"/>
      <c r="I10"/>
      <c r="J10"/>
      <c r="K10"/>
    </row>
    <row r="11" spans="1:11" ht="14.25">
      <c r="A11" s="56">
        <v>133</v>
      </c>
      <c r="B11" s="46" t="s">
        <v>39</v>
      </c>
      <c r="C11" s="69" t="s">
        <v>54</v>
      </c>
      <c r="D11" s="4" t="s">
        <v>6</v>
      </c>
      <c r="E11" s="45">
        <v>421</v>
      </c>
      <c r="F11" s="17"/>
      <c r="G11" s="10"/>
      <c r="H11" s="48"/>
      <c r="I11"/>
      <c r="J11"/>
      <c r="K11"/>
    </row>
    <row r="12" spans="1:11" ht="14.25">
      <c r="A12" s="56">
        <v>134</v>
      </c>
      <c r="B12" s="46" t="s">
        <v>41</v>
      </c>
      <c r="C12" s="69" t="s">
        <v>56</v>
      </c>
      <c r="D12" s="4" t="s">
        <v>6</v>
      </c>
      <c r="E12" s="45">
        <v>79</v>
      </c>
      <c r="F12" s="17"/>
      <c r="G12" s="10"/>
      <c r="H12" s="48"/>
      <c r="I12"/>
      <c r="J12"/>
      <c r="K12"/>
    </row>
    <row r="13" spans="1:11" ht="14.25">
      <c r="A13" s="56">
        <v>135</v>
      </c>
      <c r="B13" s="46" t="s">
        <v>38</v>
      </c>
      <c r="C13" s="69" t="s">
        <v>55</v>
      </c>
      <c r="D13" s="4" t="s">
        <v>6</v>
      </c>
      <c r="E13" s="45">
        <v>150</v>
      </c>
      <c r="F13" s="17"/>
      <c r="G13" s="10"/>
      <c r="H13" s="48"/>
      <c r="I13"/>
      <c r="J13"/>
      <c r="K13"/>
    </row>
    <row r="14" spans="1:11" ht="14.25">
      <c r="A14" s="56">
        <v>135</v>
      </c>
      <c r="B14" s="46" t="s">
        <v>38</v>
      </c>
      <c r="C14" s="69" t="s">
        <v>56</v>
      </c>
      <c r="D14" s="4" t="s">
        <v>6</v>
      </c>
      <c r="E14" s="45">
        <v>230</v>
      </c>
      <c r="F14" s="17"/>
      <c r="G14" s="10"/>
      <c r="H14" s="48"/>
      <c r="I14"/>
      <c r="J14"/>
      <c r="K14"/>
    </row>
    <row r="15" spans="1:8" ht="14.25">
      <c r="A15" s="56">
        <v>137</v>
      </c>
      <c r="B15" s="46" t="s">
        <v>41</v>
      </c>
      <c r="C15" s="69" t="s">
        <v>54</v>
      </c>
      <c r="D15" s="4" t="s">
        <v>6</v>
      </c>
      <c r="E15" s="45">
        <v>300</v>
      </c>
      <c r="F15" s="17"/>
      <c r="G15" s="10"/>
      <c r="H15" s="48"/>
    </row>
    <row r="16" spans="1:8" ht="14.25">
      <c r="A16" s="56">
        <v>137</v>
      </c>
      <c r="B16" s="46" t="s">
        <v>41</v>
      </c>
      <c r="C16" s="69" t="s">
        <v>55</v>
      </c>
      <c r="D16" s="4" t="s">
        <v>6</v>
      </c>
      <c r="E16" s="45">
        <v>100</v>
      </c>
      <c r="F16" s="17"/>
      <c r="G16" s="10"/>
      <c r="H16" s="48"/>
    </row>
    <row r="17" spans="1:8" ht="14.25">
      <c r="A17" s="56">
        <v>138</v>
      </c>
      <c r="B17" s="46" t="s">
        <v>41</v>
      </c>
      <c r="C17" s="69" t="s">
        <v>55</v>
      </c>
      <c r="D17" s="4" t="s">
        <v>6</v>
      </c>
      <c r="E17" s="45">
        <v>342</v>
      </c>
      <c r="F17" s="17"/>
      <c r="G17" s="10"/>
      <c r="H17" s="48"/>
    </row>
    <row r="18" spans="1:8" ht="15" thickBot="1">
      <c r="A18" s="57">
        <v>139</v>
      </c>
      <c r="B18" s="58" t="s">
        <v>42</v>
      </c>
      <c r="C18" s="79" t="s">
        <v>54</v>
      </c>
      <c r="D18" s="32" t="s">
        <v>6</v>
      </c>
      <c r="E18" s="60">
        <v>254</v>
      </c>
      <c r="F18" s="33"/>
      <c r="G18" s="61"/>
      <c r="H18" s="62"/>
    </row>
    <row r="19" spans="1:8" ht="15.75" thickBot="1">
      <c r="A19" s="14"/>
      <c r="B19" s="6"/>
      <c r="C19" s="21"/>
      <c r="D19" s="140" t="s">
        <v>66</v>
      </c>
      <c r="E19" s="141"/>
      <c r="F19" s="141"/>
      <c r="G19" s="142"/>
      <c r="H19" s="42">
        <f>SUM(H3:H18)</f>
        <v>0</v>
      </c>
    </row>
    <row r="20" spans="1:8" s="1" customFormat="1" ht="34.5" customHeight="1" thickBot="1">
      <c r="A20" s="37" t="s">
        <v>29</v>
      </c>
      <c r="B20" s="37"/>
      <c r="C20" s="37"/>
      <c r="D20" s="37"/>
      <c r="E20" s="37"/>
      <c r="F20" s="37"/>
      <c r="G20" s="37"/>
      <c r="H20" s="37"/>
    </row>
    <row r="21" spans="1:33" s="2" customFormat="1" ht="15" customHeight="1">
      <c r="A21" s="113">
        <v>255.1</v>
      </c>
      <c r="B21" s="52" t="s">
        <v>37</v>
      </c>
      <c r="C21" s="53" t="s">
        <v>50</v>
      </c>
      <c r="D21" s="34" t="s">
        <v>6</v>
      </c>
      <c r="E21" s="54">
        <v>115</v>
      </c>
      <c r="F21" s="35"/>
      <c r="G21" s="36"/>
      <c r="H21" s="55"/>
      <c r="I21" s="88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67"/>
      <c r="AC21" s="67"/>
      <c r="AD21" s="67"/>
      <c r="AE21" s="67"/>
      <c r="AF21" s="89"/>
      <c r="AG21" s="67"/>
    </row>
    <row r="22" spans="1:33" s="2" customFormat="1" ht="15" customHeight="1">
      <c r="A22" s="110">
        <v>255.2</v>
      </c>
      <c r="B22" s="46" t="s">
        <v>37</v>
      </c>
      <c r="C22" s="50" t="s">
        <v>33</v>
      </c>
      <c r="D22" s="4" t="s">
        <v>9</v>
      </c>
      <c r="E22" s="45">
        <v>419</v>
      </c>
      <c r="F22" s="17"/>
      <c r="G22" s="10"/>
      <c r="H22" s="48"/>
      <c r="I22" s="88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67"/>
      <c r="AC22" s="67"/>
      <c r="AD22" s="67"/>
      <c r="AE22" s="67"/>
      <c r="AF22" s="89"/>
      <c r="AG22" s="67"/>
    </row>
    <row r="23" spans="1:33" s="2" customFormat="1" ht="15" customHeight="1">
      <c r="A23" s="56">
        <v>262</v>
      </c>
      <c r="B23" s="46" t="s">
        <v>37</v>
      </c>
      <c r="C23" s="18" t="s">
        <v>12</v>
      </c>
      <c r="D23" s="4" t="s">
        <v>6</v>
      </c>
      <c r="E23" s="45">
        <v>90</v>
      </c>
      <c r="F23" s="17"/>
      <c r="G23" s="10"/>
      <c r="H23" s="48"/>
      <c r="I23" s="88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67"/>
      <c r="AC23" s="67"/>
      <c r="AD23" s="67"/>
      <c r="AE23" s="67"/>
      <c r="AF23" s="89"/>
      <c r="AG23" s="67"/>
    </row>
    <row r="24" spans="1:33" s="2" customFormat="1" ht="15" customHeight="1">
      <c r="A24" s="56">
        <v>263</v>
      </c>
      <c r="B24" s="46" t="s">
        <v>37</v>
      </c>
      <c r="C24" s="50" t="s">
        <v>50</v>
      </c>
      <c r="D24" s="4" t="s">
        <v>6</v>
      </c>
      <c r="E24" s="45">
        <v>145</v>
      </c>
      <c r="F24" s="17"/>
      <c r="G24" s="10"/>
      <c r="H24" s="48"/>
      <c r="I24" s="88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67"/>
      <c r="AC24" s="67"/>
      <c r="AD24" s="67"/>
      <c r="AE24" s="67"/>
      <c r="AF24" s="89"/>
      <c r="AG24" s="67"/>
    </row>
    <row r="25" spans="1:33" s="2" customFormat="1" ht="15" customHeight="1">
      <c r="A25" s="56">
        <v>264</v>
      </c>
      <c r="B25" s="46" t="s">
        <v>37</v>
      </c>
      <c r="C25" s="50" t="s">
        <v>50</v>
      </c>
      <c r="D25" s="4" t="s">
        <v>6</v>
      </c>
      <c r="E25" s="45">
        <v>161</v>
      </c>
      <c r="F25" s="17"/>
      <c r="G25" s="10"/>
      <c r="H25" s="48"/>
      <c r="I25" s="88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67"/>
      <c r="AC25" s="67"/>
      <c r="AD25" s="67"/>
      <c r="AE25" s="67"/>
      <c r="AF25" s="89"/>
      <c r="AG25" s="67"/>
    </row>
    <row r="26" spans="1:33" s="2" customFormat="1" ht="15" customHeight="1">
      <c r="A26" s="56">
        <v>266</v>
      </c>
      <c r="B26" s="46" t="s">
        <v>39</v>
      </c>
      <c r="C26" s="50" t="s">
        <v>50</v>
      </c>
      <c r="D26" s="4" t="s">
        <v>6</v>
      </c>
      <c r="E26" s="45">
        <v>120</v>
      </c>
      <c r="F26" s="17"/>
      <c r="G26" s="10"/>
      <c r="H26" s="48"/>
      <c r="I26" s="88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67"/>
      <c r="AC26" s="67"/>
      <c r="AD26" s="67"/>
      <c r="AE26" s="67"/>
      <c r="AF26" s="89"/>
      <c r="AG26" s="67"/>
    </row>
    <row r="27" spans="1:33" s="2" customFormat="1" ht="15" customHeight="1">
      <c r="A27" s="56">
        <v>267</v>
      </c>
      <c r="B27" s="46" t="s">
        <v>40</v>
      </c>
      <c r="C27" s="50" t="s">
        <v>45</v>
      </c>
      <c r="D27" s="4" t="s">
        <v>6</v>
      </c>
      <c r="E27" s="45">
        <v>40</v>
      </c>
      <c r="F27" s="17"/>
      <c r="G27" s="10"/>
      <c r="H27" s="48"/>
      <c r="I27" s="88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67"/>
      <c r="AC27" s="67"/>
      <c r="AD27" s="67"/>
      <c r="AE27" s="67"/>
      <c r="AF27" s="89"/>
      <c r="AG27" s="67"/>
    </row>
    <row r="28" spans="1:33" s="2" customFormat="1" ht="15" customHeight="1">
      <c r="A28" s="110">
        <v>268.1</v>
      </c>
      <c r="B28" s="46" t="s">
        <v>40</v>
      </c>
      <c r="C28" s="50" t="s">
        <v>50</v>
      </c>
      <c r="D28" s="4" t="s">
        <v>6</v>
      </c>
      <c r="E28" s="45">
        <v>226</v>
      </c>
      <c r="F28" s="17"/>
      <c r="G28" s="10"/>
      <c r="H28" s="48"/>
      <c r="I28" s="88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67"/>
      <c r="AC28" s="67"/>
      <c r="AD28" s="67"/>
      <c r="AE28" s="67"/>
      <c r="AF28" s="89"/>
      <c r="AG28" s="67"/>
    </row>
    <row r="29" spans="1:33" s="2" customFormat="1" ht="15" customHeight="1">
      <c r="A29" s="110">
        <v>268.2</v>
      </c>
      <c r="B29" s="46" t="s">
        <v>40</v>
      </c>
      <c r="C29" s="50" t="s">
        <v>50</v>
      </c>
      <c r="D29" s="4" t="s">
        <v>6</v>
      </c>
      <c r="E29" s="45">
        <v>35</v>
      </c>
      <c r="F29" s="17"/>
      <c r="G29" s="10"/>
      <c r="H29" s="48"/>
      <c r="I29" s="88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67"/>
      <c r="AC29" s="67"/>
      <c r="AD29" s="67"/>
      <c r="AE29" s="67"/>
      <c r="AF29" s="89"/>
      <c r="AG29" s="67"/>
    </row>
    <row r="30" spans="1:33" s="2" customFormat="1" ht="15" customHeight="1">
      <c r="A30" s="110">
        <v>268.3</v>
      </c>
      <c r="B30" s="46" t="s">
        <v>40</v>
      </c>
      <c r="C30" s="50" t="s">
        <v>50</v>
      </c>
      <c r="D30" s="4" t="s">
        <v>6</v>
      </c>
      <c r="E30" s="45">
        <v>67</v>
      </c>
      <c r="F30" s="17"/>
      <c r="G30" s="10"/>
      <c r="H30" s="48"/>
      <c r="I30" s="88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67"/>
      <c r="AC30" s="67"/>
      <c r="AD30" s="67"/>
      <c r="AE30" s="67"/>
      <c r="AF30" s="89"/>
      <c r="AG30" s="67"/>
    </row>
    <row r="31" spans="1:33" s="2" customFormat="1" ht="15" customHeight="1">
      <c r="A31" s="56">
        <v>269</v>
      </c>
      <c r="B31" s="46" t="s">
        <v>43</v>
      </c>
      <c r="C31" s="50" t="s">
        <v>50</v>
      </c>
      <c r="D31" s="4" t="s">
        <v>6</v>
      </c>
      <c r="E31" s="45">
        <v>187</v>
      </c>
      <c r="F31" s="17"/>
      <c r="G31" s="10"/>
      <c r="H31" s="48"/>
      <c r="I31" s="88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67"/>
      <c r="AC31" s="67"/>
      <c r="AD31" s="67"/>
      <c r="AE31" s="67"/>
      <c r="AF31" s="89"/>
      <c r="AG31" s="67"/>
    </row>
    <row r="32" spans="1:33" s="2" customFormat="1" ht="15" customHeight="1">
      <c r="A32" s="56">
        <v>270</v>
      </c>
      <c r="B32" s="46" t="s">
        <v>43</v>
      </c>
      <c r="C32" s="18" t="s">
        <v>12</v>
      </c>
      <c r="D32" s="4" t="s">
        <v>6</v>
      </c>
      <c r="E32" s="45">
        <v>70</v>
      </c>
      <c r="F32" s="17"/>
      <c r="G32" s="10"/>
      <c r="H32" s="48"/>
      <c r="I32" s="88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67"/>
      <c r="AC32" s="67"/>
      <c r="AD32" s="67"/>
      <c r="AE32" s="67"/>
      <c r="AF32" s="89"/>
      <c r="AG32" s="67"/>
    </row>
    <row r="33" spans="1:33" s="2" customFormat="1" ht="15" customHeight="1">
      <c r="A33" s="56">
        <v>271</v>
      </c>
      <c r="B33" s="46" t="s">
        <v>43</v>
      </c>
      <c r="C33" s="50" t="s">
        <v>50</v>
      </c>
      <c r="D33" s="4" t="s">
        <v>6</v>
      </c>
      <c r="E33" s="45">
        <v>131</v>
      </c>
      <c r="F33" s="17"/>
      <c r="G33" s="10"/>
      <c r="H33" s="48"/>
      <c r="I33" s="88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67"/>
      <c r="AC33" s="67"/>
      <c r="AD33" s="67"/>
      <c r="AE33" s="67"/>
      <c r="AF33" s="89"/>
      <c r="AG33" s="67"/>
    </row>
    <row r="34" spans="1:33" s="2" customFormat="1" ht="15" customHeight="1">
      <c r="A34" s="110">
        <v>272.1</v>
      </c>
      <c r="B34" s="46" t="s">
        <v>40</v>
      </c>
      <c r="C34" s="50" t="s">
        <v>45</v>
      </c>
      <c r="D34" s="4" t="s">
        <v>6</v>
      </c>
      <c r="E34" s="45">
        <v>299</v>
      </c>
      <c r="F34" s="17"/>
      <c r="G34" s="10"/>
      <c r="H34" s="48"/>
      <c r="I34" s="88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67"/>
      <c r="AC34" s="67"/>
      <c r="AD34" s="67"/>
      <c r="AE34" s="67"/>
      <c r="AF34" s="89"/>
      <c r="AG34" s="67"/>
    </row>
    <row r="35" spans="1:33" s="2" customFormat="1" ht="15" customHeight="1">
      <c r="A35" s="110">
        <v>272.2</v>
      </c>
      <c r="B35" s="46" t="s">
        <v>40</v>
      </c>
      <c r="C35" s="18" t="s">
        <v>12</v>
      </c>
      <c r="D35" s="4" t="s">
        <v>6</v>
      </c>
      <c r="E35" s="45">
        <v>72</v>
      </c>
      <c r="F35" s="17"/>
      <c r="G35" s="10"/>
      <c r="H35" s="48"/>
      <c r="I35" s="88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67"/>
      <c r="AC35" s="67"/>
      <c r="AD35" s="67"/>
      <c r="AE35" s="67"/>
      <c r="AF35" s="89"/>
      <c r="AG35" s="67"/>
    </row>
    <row r="36" spans="1:33" s="2" customFormat="1" ht="15" customHeight="1">
      <c r="A36" s="110">
        <v>272.3</v>
      </c>
      <c r="B36" s="46" t="s">
        <v>40</v>
      </c>
      <c r="C36" s="18" t="s">
        <v>12</v>
      </c>
      <c r="D36" s="4" t="s">
        <v>6</v>
      </c>
      <c r="E36" s="45">
        <v>78</v>
      </c>
      <c r="F36" s="17"/>
      <c r="G36" s="10"/>
      <c r="H36" s="48"/>
      <c r="I36" s="88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67"/>
      <c r="AC36" s="67"/>
      <c r="AD36" s="67"/>
      <c r="AE36" s="67"/>
      <c r="AF36" s="89"/>
      <c r="AG36" s="67"/>
    </row>
    <row r="37" spans="1:33" s="2" customFormat="1" ht="15" customHeight="1">
      <c r="A37" s="56">
        <v>273</v>
      </c>
      <c r="B37" s="46" t="s">
        <v>38</v>
      </c>
      <c r="C37" s="50" t="s">
        <v>50</v>
      </c>
      <c r="D37" s="4" t="s">
        <v>6</v>
      </c>
      <c r="E37" s="45">
        <v>127</v>
      </c>
      <c r="F37" s="17"/>
      <c r="G37" s="10"/>
      <c r="H37" s="48"/>
      <c r="I37" s="88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67"/>
      <c r="AC37" s="67"/>
      <c r="AD37" s="67"/>
      <c r="AE37" s="67"/>
      <c r="AF37" s="89"/>
      <c r="AG37" s="67"/>
    </row>
    <row r="38" spans="1:33" s="2" customFormat="1" ht="15" customHeight="1">
      <c r="A38" s="56">
        <v>274</v>
      </c>
      <c r="B38" s="46" t="s">
        <v>38</v>
      </c>
      <c r="C38" s="50" t="s">
        <v>50</v>
      </c>
      <c r="D38" s="4" t="s">
        <v>6</v>
      </c>
      <c r="E38" s="45">
        <v>121</v>
      </c>
      <c r="F38" s="17"/>
      <c r="G38" s="10"/>
      <c r="H38" s="48"/>
      <c r="I38" s="88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67"/>
      <c r="AC38" s="67"/>
      <c r="AD38" s="67"/>
      <c r="AE38" s="67"/>
      <c r="AF38" s="89"/>
      <c r="AG38" s="67"/>
    </row>
    <row r="39" spans="1:33" s="2" customFormat="1" ht="15" customHeight="1">
      <c r="A39" s="56">
        <v>275</v>
      </c>
      <c r="B39" s="46" t="s">
        <v>39</v>
      </c>
      <c r="C39" s="50" t="s">
        <v>28</v>
      </c>
      <c r="D39" s="4" t="s">
        <v>6</v>
      </c>
      <c r="E39" s="45">
        <v>117</v>
      </c>
      <c r="F39" s="17"/>
      <c r="G39" s="10"/>
      <c r="H39" s="48"/>
      <c r="I39" s="88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67"/>
      <c r="AC39" s="67"/>
      <c r="AD39" s="67"/>
      <c r="AE39" s="67"/>
      <c r="AF39" s="89"/>
      <c r="AG39" s="67"/>
    </row>
    <row r="40" spans="1:33" s="2" customFormat="1" ht="15" customHeight="1">
      <c r="A40" s="110">
        <v>276.1</v>
      </c>
      <c r="B40" s="46" t="s">
        <v>39</v>
      </c>
      <c r="C40" s="50" t="s">
        <v>53</v>
      </c>
      <c r="D40" s="4" t="s">
        <v>6</v>
      </c>
      <c r="E40" s="45">
        <v>240</v>
      </c>
      <c r="F40" s="17"/>
      <c r="G40" s="10"/>
      <c r="H40" s="48"/>
      <c r="I40" s="88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67"/>
      <c r="AC40" s="67"/>
      <c r="AD40" s="67"/>
      <c r="AE40" s="67"/>
      <c r="AF40" s="89"/>
      <c r="AG40" s="67"/>
    </row>
    <row r="41" spans="1:33" s="2" customFormat="1" ht="15" customHeight="1">
      <c r="A41" s="110">
        <v>276.2</v>
      </c>
      <c r="B41" s="46" t="s">
        <v>39</v>
      </c>
      <c r="C41" s="50" t="s">
        <v>28</v>
      </c>
      <c r="D41" s="4" t="s">
        <v>6</v>
      </c>
      <c r="E41" s="45">
        <v>228</v>
      </c>
      <c r="F41" s="17"/>
      <c r="G41" s="10"/>
      <c r="H41" s="48"/>
      <c r="I41" s="88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67"/>
      <c r="AC41" s="67"/>
      <c r="AD41" s="67"/>
      <c r="AE41" s="67"/>
      <c r="AF41" s="89"/>
      <c r="AG41" s="67"/>
    </row>
    <row r="42" spans="1:33" s="2" customFormat="1" ht="15" customHeight="1">
      <c r="A42" s="110">
        <v>277.1</v>
      </c>
      <c r="B42" s="46" t="s">
        <v>39</v>
      </c>
      <c r="C42" s="50" t="s">
        <v>50</v>
      </c>
      <c r="D42" s="4" t="s">
        <v>6</v>
      </c>
      <c r="E42" s="45">
        <v>425</v>
      </c>
      <c r="F42" s="17"/>
      <c r="G42" s="10"/>
      <c r="H42" s="48"/>
      <c r="I42" s="88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67"/>
      <c r="AC42" s="67"/>
      <c r="AD42" s="67"/>
      <c r="AE42" s="67"/>
      <c r="AF42" s="89"/>
      <c r="AG42" s="67"/>
    </row>
    <row r="43" spans="1:33" s="2" customFormat="1" ht="15" customHeight="1">
      <c r="A43" s="110">
        <v>277.2</v>
      </c>
      <c r="B43" s="46" t="s">
        <v>39</v>
      </c>
      <c r="C43" s="18" t="s">
        <v>12</v>
      </c>
      <c r="D43" s="4" t="s">
        <v>6</v>
      </c>
      <c r="E43" s="45">
        <v>236</v>
      </c>
      <c r="F43" s="17"/>
      <c r="G43" s="10"/>
      <c r="H43" s="48"/>
      <c r="I43" s="88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67"/>
      <c r="AC43" s="67"/>
      <c r="AD43" s="67"/>
      <c r="AE43" s="67"/>
      <c r="AF43" s="89"/>
      <c r="AG43" s="67"/>
    </row>
    <row r="44" spans="1:33" s="2" customFormat="1" ht="15" customHeight="1">
      <c r="A44" s="110">
        <v>277.3</v>
      </c>
      <c r="B44" s="46" t="s">
        <v>39</v>
      </c>
      <c r="C44" s="18" t="s">
        <v>12</v>
      </c>
      <c r="D44" s="4" t="s">
        <v>6</v>
      </c>
      <c r="E44" s="45">
        <v>59</v>
      </c>
      <c r="F44" s="17"/>
      <c r="G44" s="10"/>
      <c r="H44" s="48"/>
      <c r="I44" s="88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67"/>
      <c r="AC44" s="67"/>
      <c r="AD44" s="67"/>
      <c r="AE44" s="67"/>
      <c r="AF44" s="89"/>
      <c r="AG44" s="67"/>
    </row>
    <row r="45" spans="1:33" s="2" customFormat="1" ht="15" customHeight="1">
      <c r="A45" s="56">
        <v>278</v>
      </c>
      <c r="B45" s="46" t="s">
        <v>39</v>
      </c>
      <c r="C45" s="50" t="s">
        <v>33</v>
      </c>
      <c r="D45" s="4" t="s">
        <v>9</v>
      </c>
      <c r="E45" s="45">
        <v>664</v>
      </c>
      <c r="F45" s="17"/>
      <c r="G45" s="10"/>
      <c r="H45" s="48"/>
      <c r="I45" s="88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67"/>
      <c r="AC45" s="67"/>
      <c r="AD45" s="67"/>
      <c r="AE45" s="67"/>
      <c r="AF45" s="89"/>
      <c r="AG45" s="67"/>
    </row>
    <row r="46" spans="1:33" s="2" customFormat="1" ht="15" customHeight="1">
      <c r="A46" s="110">
        <v>279.1</v>
      </c>
      <c r="B46" s="46" t="s">
        <v>39</v>
      </c>
      <c r="C46" s="50" t="s">
        <v>50</v>
      </c>
      <c r="D46" s="4" t="s">
        <v>6</v>
      </c>
      <c r="E46" s="45">
        <v>378</v>
      </c>
      <c r="F46" s="17"/>
      <c r="G46" s="10"/>
      <c r="H46" s="48"/>
      <c r="I46" s="88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67"/>
      <c r="AC46" s="67"/>
      <c r="AD46" s="67"/>
      <c r="AE46" s="67"/>
      <c r="AF46" s="89"/>
      <c r="AG46" s="67"/>
    </row>
    <row r="47" spans="1:33" s="2" customFormat="1" ht="15" customHeight="1">
      <c r="A47" s="110">
        <v>279.2</v>
      </c>
      <c r="B47" s="46" t="s">
        <v>39</v>
      </c>
      <c r="C47" s="49" t="s">
        <v>13</v>
      </c>
      <c r="D47" s="4" t="s">
        <v>6</v>
      </c>
      <c r="E47" s="45">
        <v>382</v>
      </c>
      <c r="F47" s="17"/>
      <c r="G47" s="10"/>
      <c r="H47" s="48"/>
      <c r="I47" s="88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67"/>
      <c r="AC47" s="67"/>
      <c r="AD47" s="67"/>
      <c r="AE47" s="67"/>
      <c r="AF47" s="89"/>
      <c r="AG47" s="67"/>
    </row>
    <row r="48" spans="1:33" s="39" customFormat="1" ht="15" customHeight="1">
      <c r="A48" s="56">
        <v>280</v>
      </c>
      <c r="B48" s="46" t="s">
        <v>38</v>
      </c>
      <c r="C48" s="50" t="s">
        <v>33</v>
      </c>
      <c r="D48" s="4" t="s">
        <v>9</v>
      </c>
      <c r="E48" s="45">
        <v>2211</v>
      </c>
      <c r="F48" s="17"/>
      <c r="G48" s="10"/>
      <c r="H48" s="48"/>
      <c r="I48" s="88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90"/>
      <c r="AG48" s="86"/>
    </row>
    <row r="49" spans="1:33" s="2" customFormat="1" ht="15" customHeight="1">
      <c r="A49" s="110">
        <v>281.1</v>
      </c>
      <c r="B49" s="46" t="s">
        <v>39</v>
      </c>
      <c r="C49" s="50" t="s">
        <v>50</v>
      </c>
      <c r="D49" s="4" t="s">
        <v>6</v>
      </c>
      <c r="E49" s="45">
        <v>325</v>
      </c>
      <c r="F49" s="17"/>
      <c r="G49" s="10"/>
      <c r="H49" s="48"/>
      <c r="I49" s="88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67"/>
      <c r="AC49" s="67"/>
      <c r="AD49" s="67"/>
      <c r="AE49" s="67"/>
      <c r="AF49" s="89"/>
      <c r="AG49" s="67"/>
    </row>
    <row r="50" spans="1:33" s="2" customFormat="1" ht="15" customHeight="1">
      <c r="A50" s="110">
        <v>281.2</v>
      </c>
      <c r="B50" s="46" t="s">
        <v>39</v>
      </c>
      <c r="C50" s="50" t="s">
        <v>50</v>
      </c>
      <c r="D50" s="4" t="s">
        <v>6</v>
      </c>
      <c r="E50" s="45">
        <v>206</v>
      </c>
      <c r="F50" s="17"/>
      <c r="G50" s="10"/>
      <c r="H50" s="48"/>
      <c r="I50" s="88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67"/>
      <c r="AC50" s="67"/>
      <c r="AD50" s="67"/>
      <c r="AE50" s="67"/>
      <c r="AF50" s="89"/>
      <c r="AG50" s="67"/>
    </row>
    <row r="51" spans="1:33" s="2" customFormat="1" ht="15" customHeight="1">
      <c r="A51" s="110">
        <v>281.3</v>
      </c>
      <c r="B51" s="46" t="s">
        <v>39</v>
      </c>
      <c r="C51" s="50" t="s">
        <v>33</v>
      </c>
      <c r="D51" s="4" t="s">
        <v>9</v>
      </c>
      <c r="E51" s="45">
        <v>231</v>
      </c>
      <c r="F51" s="17"/>
      <c r="G51" s="10"/>
      <c r="H51" s="48"/>
      <c r="I51" s="88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67"/>
      <c r="AC51" s="67"/>
      <c r="AD51" s="67"/>
      <c r="AE51" s="67"/>
      <c r="AF51" s="89"/>
      <c r="AG51" s="67"/>
    </row>
    <row r="52" spans="1:33" s="2" customFormat="1" ht="15" customHeight="1">
      <c r="A52" s="110">
        <v>282.1</v>
      </c>
      <c r="B52" s="46" t="s">
        <v>41</v>
      </c>
      <c r="C52" s="50" t="s">
        <v>33</v>
      </c>
      <c r="D52" s="4" t="s">
        <v>9</v>
      </c>
      <c r="E52" s="45">
        <v>1059</v>
      </c>
      <c r="F52" s="17"/>
      <c r="G52" s="10"/>
      <c r="H52" s="48"/>
      <c r="I52" s="88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67"/>
      <c r="AC52" s="67"/>
      <c r="AD52" s="67"/>
      <c r="AE52" s="67"/>
      <c r="AF52" s="89"/>
      <c r="AG52" s="67"/>
    </row>
    <row r="53" spans="1:33" s="2" customFormat="1" ht="15" customHeight="1">
      <c r="A53" s="110">
        <v>282.2</v>
      </c>
      <c r="B53" s="46" t="s">
        <v>41</v>
      </c>
      <c r="C53" s="50" t="s">
        <v>46</v>
      </c>
      <c r="D53" s="4" t="s">
        <v>47</v>
      </c>
      <c r="E53" s="45">
        <v>110</v>
      </c>
      <c r="F53" s="17"/>
      <c r="G53" s="10"/>
      <c r="H53" s="48"/>
      <c r="I53" s="88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67"/>
      <c r="AC53" s="67"/>
      <c r="AD53" s="67"/>
      <c r="AE53" s="67"/>
      <c r="AF53" s="89"/>
      <c r="AG53" s="67"/>
    </row>
    <row r="54" spans="1:33" s="2" customFormat="1" ht="15" customHeight="1">
      <c r="A54" s="56">
        <v>283</v>
      </c>
      <c r="B54" s="46" t="s">
        <v>41</v>
      </c>
      <c r="C54" s="49" t="s">
        <v>13</v>
      </c>
      <c r="D54" s="4" t="s">
        <v>6</v>
      </c>
      <c r="E54" s="45">
        <v>343</v>
      </c>
      <c r="F54" s="17"/>
      <c r="G54" s="10"/>
      <c r="H54" s="48"/>
      <c r="I54" s="88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67"/>
      <c r="AC54" s="67"/>
      <c r="AD54" s="67"/>
      <c r="AE54" s="67"/>
      <c r="AF54" s="89"/>
      <c r="AG54" s="67"/>
    </row>
    <row r="55" spans="1:33" s="2" customFormat="1" ht="15" customHeight="1">
      <c r="A55" s="56">
        <v>284</v>
      </c>
      <c r="B55" s="46" t="s">
        <v>41</v>
      </c>
      <c r="C55" s="50" t="s">
        <v>33</v>
      </c>
      <c r="D55" s="4" t="s">
        <v>9</v>
      </c>
      <c r="E55" s="45">
        <v>758</v>
      </c>
      <c r="F55" s="17"/>
      <c r="G55" s="10"/>
      <c r="H55" s="48"/>
      <c r="I55" s="88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67"/>
      <c r="AC55" s="67"/>
      <c r="AD55" s="67"/>
      <c r="AE55" s="67"/>
      <c r="AF55" s="89"/>
      <c r="AG55" s="67"/>
    </row>
    <row r="56" spans="1:33" s="2" customFormat="1" ht="15" customHeight="1">
      <c r="A56" s="56">
        <v>285</v>
      </c>
      <c r="B56" s="46" t="s">
        <v>41</v>
      </c>
      <c r="C56" s="50" t="s">
        <v>50</v>
      </c>
      <c r="D56" s="4" t="s">
        <v>6</v>
      </c>
      <c r="E56" s="45">
        <v>240</v>
      </c>
      <c r="F56" s="17"/>
      <c r="G56" s="10"/>
      <c r="H56" s="48"/>
      <c r="I56" s="88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67"/>
      <c r="AC56" s="67"/>
      <c r="AD56" s="67"/>
      <c r="AE56" s="67"/>
      <c r="AF56" s="89"/>
      <c r="AG56" s="67"/>
    </row>
    <row r="57" spans="1:33" s="2" customFormat="1" ht="15" customHeight="1">
      <c r="A57" s="56">
        <v>286</v>
      </c>
      <c r="B57" s="46" t="s">
        <v>42</v>
      </c>
      <c r="C57" s="50" t="s">
        <v>50</v>
      </c>
      <c r="D57" s="4" t="s">
        <v>6</v>
      </c>
      <c r="E57" s="45">
        <v>267</v>
      </c>
      <c r="F57" s="17"/>
      <c r="G57" s="10"/>
      <c r="H57" s="48"/>
      <c r="I57" s="88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67"/>
      <c r="AC57" s="67"/>
      <c r="AD57" s="67"/>
      <c r="AE57" s="67"/>
      <c r="AF57" s="89"/>
      <c r="AG57" s="67"/>
    </row>
    <row r="58" spans="1:33" s="2" customFormat="1" ht="15" customHeight="1">
      <c r="A58" s="110">
        <v>287.1</v>
      </c>
      <c r="B58" s="46" t="s">
        <v>42</v>
      </c>
      <c r="C58" s="18" t="s">
        <v>12</v>
      </c>
      <c r="D58" s="4" t="s">
        <v>6</v>
      </c>
      <c r="E58" s="45">
        <v>22</v>
      </c>
      <c r="F58" s="17"/>
      <c r="G58" s="10"/>
      <c r="H58" s="48"/>
      <c r="I58" s="88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67"/>
      <c r="AC58" s="67"/>
      <c r="AD58" s="67"/>
      <c r="AE58" s="67"/>
      <c r="AF58" s="89"/>
      <c r="AG58" s="67"/>
    </row>
    <row r="59" spans="1:33" s="2" customFormat="1" ht="15" customHeight="1">
      <c r="A59" s="110">
        <v>287.2</v>
      </c>
      <c r="B59" s="46" t="s">
        <v>42</v>
      </c>
      <c r="C59" s="18" t="s">
        <v>12</v>
      </c>
      <c r="D59" s="4" t="s">
        <v>6</v>
      </c>
      <c r="E59" s="45">
        <v>85</v>
      </c>
      <c r="F59" s="17"/>
      <c r="G59" s="10"/>
      <c r="H59" s="48"/>
      <c r="I59" s="88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67"/>
      <c r="AC59" s="67"/>
      <c r="AD59" s="67"/>
      <c r="AE59" s="67"/>
      <c r="AF59" s="89"/>
      <c r="AG59" s="67"/>
    </row>
    <row r="60" spans="1:33" s="2" customFormat="1" ht="15" customHeight="1">
      <c r="A60" s="110">
        <v>287.3</v>
      </c>
      <c r="B60" s="46" t="s">
        <v>42</v>
      </c>
      <c r="C60" s="18" t="s">
        <v>12</v>
      </c>
      <c r="D60" s="4" t="s">
        <v>6</v>
      </c>
      <c r="E60" s="45">
        <v>165</v>
      </c>
      <c r="F60" s="17"/>
      <c r="G60" s="10"/>
      <c r="H60" s="48"/>
      <c r="I60" s="88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67"/>
      <c r="AC60" s="67"/>
      <c r="AD60" s="67"/>
      <c r="AE60" s="67"/>
      <c r="AF60" s="89"/>
      <c r="AG60" s="67"/>
    </row>
    <row r="61" spans="1:33" s="2" customFormat="1" ht="15" customHeight="1">
      <c r="A61" s="56">
        <v>290</v>
      </c>
      <c r="B61" s="46" t="s">
        <v>41</v>
      </c>
      <c r="C61" s="50" t="s">
        <v>33</v>
      </c>
      <c r="D61" s="4" t="s">
        <v>9</v>
      </c>
      <c r="E61" s="45">
        <v>1177</v>
      </c>
      <c r="F61" s="17"/>
      <c r="G61" s="10"/>
      <c r="H61" s="48"/>
      <c r="I61" s="88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67"/>
      <c r="AC61" s="67"/>
      <c r="AD61" s="67"/>
      <c r="AE61" s="67"/>
      <c r="AF61" s="89"/>
      <c r="AG61" s="67"/>
    </row>
    <row r="62" spans="1:33" s="2" customFormat="1" ht="15" customHeight="1">
      <c r="A62" s="56">
        <v>290</v>
      </c>
      <c r="B62" s="46" t="s">
        <v>41</v>
      </c>
      <c r="C62" s="50" t="s">
        <v>33</v>
      </c>
      <c r="D62" s="4" t="s">
        <v>9</v>
      </c>
      <c r="E62" s="45">
        <v>620</v>
      </c>
      <c r="F62" s="17"/>
      <c r="G62" s="10"/>
      <c r="H62" s="48"/>
      <c r="I62" s="88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67"/>
      <c r="AC62" s="67"/>
      <c r="AD62" s="67"/>
      <c r="AE62" s="67"/>
      <c r="AF62" s="89"/>
      <c r="AG62" s="67"/>
    </row>
    <row r="63" spans="1:33" s="2" customFormat="1" ht="15" customHeight="1">
      <c r="A63" s="110">
        <v>291.1</v>
      </c>
      <c r="B63" s="46" t="s">
        <v>41</v>
      </c>
      <c r="C63" s="50" t="s">
        <v>50</v>
      </c>
      <c r="D63" s="4" t="s">
        <v>6</v>
      </c>
      <c r="E63" s="45">
        <v>207</v>
      </c>
      <c r="F63" s="17"/>
      <c r="G63" s="10"/>
      <c r="H63" s="48"/>
      <c r="I63" s="88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67"/>
      <c r="AC63" s="67"/>
      <c r="AD63" s="67"/>
      <c r="AE63" s="67"/>
      <c r="AF63" s="89"/>
      <c r="AG63" s="67"/>
    </row>
    <row r="64" spans="1:33" s="2" customFormat="1" ht="15" customHeight="1">
      <c r="A64" s="110">
        <v>291.2</v>
      </c>
      <c r="B64" s="46" t="s">
        <v>41</v>
      </c>
      <c r="C64" s="50" t="s">
        <v>33</v>
      </c>
      <c r="D64" s="4" t="s">
        <v>9</v>
      </c>
      <c r="E64" s="45">
        <v>369</v>
      </c>
      <c r="F64" s="17"/>
      <c r="G64" s="10"/>
      <c r="H64" s="48"/>
      <c r="I64" s="88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67"/>
      <c r="AC64" s="67"/>
      <c r="AD64" s="67"/>
      <c r="AE64" s="67"/>
      <c r="AF64" s="89"/>
      <c r="AG64" s="67"/>
    </row>
    <row r="65" spans="1:33" s="2" customFormat="1" ht="15" customHeight="1">
      <c r="A65" s="110">
        <v>291.3</v>
      </c>
      <c r="B65" s="46" t="s">
        <v>41</v>
      </c>
      <c r="C65" s="50" t="s">
        <v>33</v>
      </c>
      <c r="D65" s="4" t="s">
        <v>9</v>
      </c>
      <c r="E65" s="45">
        <v>254</v>
      </c>
      <c r="F65" s="17"/>
      <c r="G65" s="10"/>
      <c r="H65" s="48"/>
      <c r="I65" s="88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67"/>
      <c r="AC65" s="67"/>
      <c r="AD65" s="67"/>
      <c r="AE65" s="67"/>
      <c r="AF65" s="89"/>
      <c r="AG65" s="67"/>
    </row>
    <row r="66" spans="1:33" s="2" customFormat="1" ht="15" customHeight="1">
      <c r="A66" s="56">
        <v>294</v>
      </c>
      <c r="B66" s="46" t="s">
        <v>44</v>
      </c>
      <c r="C66" s="50" t="s">
        <v>33</v>
      </c>
      <c r="D66" s="4" t="s">
        <v>9</v>
      </c>
      <c r="E66" s="45">
        <v>74</v>
      </c>
      <c r="F66" s="17"/>
      <c r="G66" s="10"/>
      <c r="H66" s="48"/>
      <c r="I66" s="88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67"/>
      <c r="AC66" s="67"/>
      <c r="AD66" s="67"/>
      <c r="AE66" s="67"/>
      <c r="AF66" s="89"/>
      <c r="AG66" s="67"/>
    </row>
    <row r="67" spans="1:33" s="2" customFormat="1" ht="15" customHeight="1">
      <c r="A67" s="56">
        <v>295</v>
      </c>
      <c r="B67" s="46" t="s">
        <v>44</v>
      </c>
      <c r="C67" s="82" t="s">
        <v>59</v>
      </c>
      <c r="D67" s="4" t="s">
        <v>6</v>
      </c>
      <c r="E67" s="45">
        <v>229</v>
      </c>
      <c r="F67" s="17"/>
      <c r="G67" s="10"/>
      <c r="H67" s="48"/>
      <c r="I67" s="88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67"/>
      <c r="AC67" s="67"/>
      <c r="AD67" s="67"/>
      <c r="AE67" s="67"/>
      <c r="AF67" s="89"/>
      <c r="AG67" s="67"/>
    </row>
    <row r="68" spans="1:33" s="2" customFormat="1" ht="15" customHeight="1">
      <c r="A68" s="56">
        <v>296</v>
      </c>
      <c r="B68" s="46" t="s">
        <v>44</v>
      </c>
      <c r="C68" s="18" t="s">
        <v>12</v>
      </c>
      <c r="D68" s="4" t="s">
        <v>6</v>
      </c>
      <c r="E68" s="45">
        <v>89</v>
      </c>
      <c r="F68" s="17"/>
      <c r="G68" s="10"/>
      <c r="H68" s="48"/>
      <c r="I68" s="88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67"/>
      <c r="AC68" s="67"/>
      <c r="AD68" s="67"/>
      <c r="AE68" s="67"/>
      <c r="AF68" s="89"/>
      <c r="AG68" s="67"/>
    </row>
    <row r="69" spans="1:33" s="2" customFormat="1" ht="15" customHeight="1">
      <c r="A69" s="56">
        <v>297</v>
      </c>
      <c r="B69" s="46" t="s">
        <v>44</v>
      </c>
      <c r="C69" s="50" t="s">
        <v>33</v>
      </c>
      <c r="D69" s="4" t="s">
        <v>9</v>
      </c>
      <c r="E69" s="45">
        <v>598</v>
      </c>
      <c r="F69" s="17"/>
      <c r="G69" s="10"/>
      <c r="H69" s="48"/>
      <c r="I69" s="88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67"/>
      <c r="AC69" s="67"/>
      <c r="AD69" s="67"/>
      <c r="AE69" s="67"/>
      <c r="AF69" s="89"/>
      <c r="AG69" s="67"/>
    </row>
    <row r="70" spans="1:33" s="2" customFormat="1" ht="15" customHeight="1">
      <c r="A70" s="110">
        <v>298.2</v>
      </c>
      <c r="B70" s="46" t="s">
        <v>44</v>
      </c>
      <c r="C70" s="49" t="s">
        <v>13</v>
      </c>
      <c r="D70" s="4" t="s">
        <v>6</v>
      </c>
      <c r="E70" s="45">
        <v>226</v>
      </c>
      <c r="F70" s="17"/>
      <c r="G70" s="10"/>
      <c r="H70" s="48"/>
      <c r="I70" s="88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67"/>
      <c r="AC70" s="67"/>
      <c r="AD70" s="67"/>
      <c r="AE70" s="67"/>
      <c r="AF70" s="89"/>
      <c r="AG70" s="67"/>
    </row>
    <row r="71" spans="1:33" s="2" customFormat="1" ht="15" customHeight="1">
      <c r="A71" s="56">
        <v>299</v>
      </c>
      <c r="B71" s="46" t="s">
        <v>39</v>
      </c>
      <c r="C71" s="50" t="s">
        <v>50</v>
      </c>
      <c r="D71" s="4" t="s">
        <v>6</v>
      </c>
      <c r="E71" s="45">
        <v>420</v>
      </c>
      <c r="F71" s="17"/>
      <c r="G71" s="10"/>
      <c r="H71" s="48"/>
      <c r="I71" s="88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67"/>
      <c r="AC71" s="67"/>
      <c r="AD71" s="67"/>
      <c r="AE71" s="67"/>
      <c r="AF71" s="89"/>
      <c r="AG71" s="67"/>
    </row>
    <row r="72" spans="1:33" s="2" customFormat="1" ht="15" customHeight="1">
      <c r="A72" s="56">
        <v>300</v>
      </c>
      <c r="B72" s="107" t="s">
        <v>39</v>
      </c>
      <c r="C72" s="108" t="s">
        <v>60</v>
      </c>
      <c r="D72" s="4" t="s">
        <v>6</v>
      </c>
      <c r="E72" s="45">
        <v>270</v>
      </c>
      <c r="F72" s="17"/>
      <c r="G72" s="10"/>
      <c r="H72" s="48"/>
      <c r="I72" s="88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67"/>
      <c r="AC72" s="67"/>
      <c r="AD72" s="67"/>
      <c r="AE72" s="67"/>
      <c r="AF72" s="89"/>
      <c r="AG72" s="67"/>
    </row>
    <row r="73" spans="1:33" s="2" customFormat="1" ht="15" customHeight="1">
      <c r="A73" s="56">
        <v>602</v>
      </c>
      <c r="B73" s="107" t="s">
        <v>37</v>
      </c>
      <c r="C73" s="50" t="s">
        <v>50</v>
      </c>
      <c r="D73" s="4" t="s">
        <v>6</v>
      </c>
      <c r="E73" s="45">
        <v>96</v>
      </c>
      <c r="F73" s="17"/>
      <c r="G73" s="10"/>
      <c r="H73" s="48"/>
      <c r="I73" s="88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67"/>
      <c r="AC73" s="67"/>
      <c r="AD73" s="67"/>
      <c r="AE73" s="67"/>
      <c r="AF73" s="89"/>
      <c r="AG73" s="67"/>
    </row>
    <row r="74" spans="1:33" s="2" customFormat="1" ht="15" customHeight="1">
      <c r="A74" s="56">
        <v>606</v>
      </c>
      <c r="B74" s="107" t="s">
        <v>41</v>
      </c>
      <c r="C74" s="50" t="s">
        <v>33</v>
      </c>
      <c r="D74" s="4" t="s">
        <v>9</v>
      </c>
      <c r="E74" s="45">
        <v>700</v>
      </c>
      <c r="F74" s="17"/>
      <c r="G74" s="10"/>
      <c r="H74" s="48"/>
      <c r="I74" s="88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67"/>
      <c r="AC74" s="67"/>
      <c r="AD74" s="67"/>
      <c r="AE74" s="67"/>
      <c r="AF74" s="89"/>
      <c r="AG74" s="67"/>
    </row>
    <row r="75" spans="1:33" s="2" customFormat="1" ht="15" customHeight="1">
      <c r="A75" s="56">
        <v>614</v>
      </c>
      <c r="B75" s="107" t="s">
        <v>43</v>
      </c>
      <c r="C75" s="82" t="s">
        <v>62</v>
      </c>
      <c r="D75" s="4" t="s">
        <v>7</v>
      </c>
      <c r="E75" s="45">
        <v>7</v>
      </c>
      <c r="F75" s="17"/>
      <c r="G75" s="10"/>
      <c r="H75" s="48"/>
      <c r="I75" s="88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67"/>
      <c r="AC75" s="67"/>
      <c r="AD75" s="67"/>
      <c r="AE75" s="67"/>
      <c r="AF75" s="89"/>
      <c r="AG75" s="67"/>
    </row>
    <row r="76" spans="1:33" s="2" customFormat="1" ht="15" customHeight="1">
      <c r="A76" s="110">
        <v>615.1</v>
      </c>
      <c r="B76" s="107" t="s">
        <v>40</v>
      </c>
      <c r="C76" s="50" t="s">
        <v>50</v>
      </c>
      <c r="D76" s="4" t="s">
        <v>6</v>
      </c>
      <c r="E76" s="45">
        <v>120</v>
      </c>
      <c r="F76" s="17"/>
      <c r="G76" s="10"/>
      <c r="H76" s="48"/>
      <c r="I76" s="88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67"/>
      <c r="AC76" s="67"/>
      <c r="AD76" s="67"/>
      <c r="AE76" s="67"/>
      <c r="AF76" s="89"/>
      <c r="AG76" s="67"/>
    </row>
    <row r="77" spans="1:33" s="2" customFormat="1" ht="15" customHeight="1">
      <c r="A77" s="110">
        <v>615.2</v>
      </c>
      <c r="B77" s="107" t="s">
        <v>40</v>
      </c>
      <c r="C77" s="50" t="s">
        <v>33</v>
      </c>
      <c r="D77" s="4" t="s">
        <v>9</v>
      </c>
      <c r="E77" s="45">
        <v>650</v>
      </c>
      <c r="F77" s="17"/>
      <c r="G77" s="10"/>
      <c r="H77" s="48"/>
      <c r="I77" s="88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67"/>
      <c r="AC77" s="67"/>
      <c r="AD77" s="67"/>
      <c r="AE77" s="67"/>
      <c r="AF77" s="89"/>
      <c r="AG77" s="67"/>
    </row>
    <row r="78" spans="1:33" s="2" customFormat="1" ht="15" customHeight="1">
      <c r="A78" s="110">
        <v>622.1</v>
      </c>
      <c r="B78" s="46" t="s">
        <v>41</v>
      </c>
      <c r="C78" s="50" t="s">
        <v>50</v>
      </c>
      <c r="D78" s="4" t="s">
        <v>6</v>
      </c>
      <c r="E78" s="45">
        <v>105</v>
      </c>
      <c r="F78" s="17"/>
      <c r="G78" s="10"/>
      <c r="H78" s="48"/>
      <c r="I78" s="88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67"/>
      <c r="AC78" s="67"/>
      <c r="AD78" s="67"/>
      <c r="AE78" s="67"/>
      <c r="AF78" s="89"/>
      <c r="AG78" s="67"/>
    </row>
    <row r="79" spans="1:33" s="2" customFormat="1" ht="15" customHeight="1">
      <c r="A79" s="110">
        <v>622.2</v>
      </c>
      <c r="B79" s="46" t="s">
        <v>41</v>
      </c>
      <c r="C79" s="47" t="s">
        <v>26</v>
      </c>
      <c r="D79" s="4" t="s">
        <v>6</v>
      </c>
      <c r="E79" s="45">
        <v>105</v>
      </c>
      <c r="F79" s="17"/>
      <c r="G79" s="10"/>
      <c r="H79" s="48"/>
      <c r="I79" s="88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67"/>
      <c r="AC79" s="67"/>
      <c r="AD79" s="67"/>
      <c r="AE79" s="67"/>
      <c r="AF79" s="89"/>
      <c r="AG79" s="67"/>
    </row>
    <row r="80" spans="1:33" s="2" customFormat="1" ht="15" customHeight="1">
      <c r="A80" s="70">
        <v>623</v>
      </c>
      <c r="B80" s="75" t="s">
        <v>38</v>
      </c>
      <c r="C80" s="111" t="s">
        <v>27</v>
      </c>
      <c r="D80" s="80" t="s">
        <v>9</v>
      </c>
      <c r="E80" s="76">
        <v>1200</v>
      </c>
      <c r="F80" s="72"/>
      <c r="G80" s="73"/>
      <c r="H80" s="74"/>
      <c r="I80" s="88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67"/>
      <c r="AC80" s="67"/>
      <c r="AD80" s="67"/>
      <c r="AE80" s="67"/>
      <c r="AF80" s="89"/>
      <c r="AG80" s="67"/>
    </row>
    <row r="81" spans="1:33" s="2" customFormat="1" ht="15" customHeight="1" thickBot="1">
      <c r="A81" s="57">
        <v>630</v>
      </c>
      <c r="B81" s="77" t="s">
        <v>44</v>
      </c>
      <c r="C81" s="112" t="s">
        <v>33</v>
      </c>
      <c r="D81" s="32" t="s">
        <v>9</v>
      </c>
      <c r="E81" s="60">
        <v>20</v>
      </c>
      <c r="F81" s="33"/>
      <c r="G81" s="61"/>
      <c r="H81" s="62"/>
      <c r="I81" s="88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67"/>
      <c r="AC81" s="67"/>
      <c r="AD81" s="67"/>
      <c r="AE81" s="67"/>
      <c r="AF81" s="89"/>
      <c r="AG81" s="67"/>
    </row>
    <row r="82" spans="1:33" s="2" customFormat="1" ht="15" customHeight="1" thickBot="1">
      <c r="A82" s="14"/>
      <c r="B82" s="6"/>
      <c r="C82" s="21"/>
      <c r="D82" s="140" t="s">
        <v>66</v>
      </c>
      <c r="E82" s="141"/>
      <c r="F82" s="141"/>
      <c r="G82" s="142"/>
      <c r="H82" s="122">
        <f>SUM(H21:H81)</f>
        <v>0</v>
      </c>
      <c r="I82" s="88"/>
      <c r="J82" s="86"/>
      <c r="K82" s="86"/>
      <c r="L82" s="86"/>
      <c r="M82" s="86"/>
      <c r="N82" s="86"/>
      <c r="O82" s="86"/>
      <c r="P82" s="86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</row>
    <row r="83" spans="1:20" s="1" customFormat="1" ht="34.5" customHeight="1" thickBot="1">
      <c r="A83" s="37" t="s">
        <v>19</v>
      </c>
      <c r="B83" s="37"/>
      <c r="C83" s="37"/>
      <c r="D83" s="37"/>
      <c r="E83" s="37"/>
      <c r="F83" s="37"/>
      <c r="G83" s="37"/>
      <c r="H83" s="37"/>
      <c r="I83" s="85"/>
      <c r="J83" s="84"/>
      <c r="K83" s="84"/>
      <c r="L83" s="84"/>
      <c r="M83" s="84"/>
      <c r="N83" s="84"/>
      <c r="O83" s="84"/>
      <c r="P83" s="84"/>
      <c r="Q83" s="84"/>
      <c r="R83" s="85"/>
      <c r="S83" s="85"/>
      <c r="T83" s="85"/>
    </row>
    <row r="84" spans="1:20" ht="15" customHeight="1">
      <c r="A84" s="51">
        <v>339</v>
      </c>
      <c r="B84" s="52" t="s">
        <v>37</v>
      </c>
      <c r="C84" s="47" t="s">
        <v>26</v>
      </c>
      <c r="D84" s="34" t="s">
        <v>6</v>
      </c>
      <c r="E84" s="54">
        <v>200</v>
      </c>
      <c r="F84" s="35"/>
      <c r="G84" s="36"/>
      <c r="H84" s="55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</row>
    <row r="85" spans="1:20" ht="15" customHeight="1">
      <c r="A85" s="56">
        <v>339</v>
      </c>
      <c r="B85" s="46" t="s">
        <v>37</v>
      </c>
      <c r="C85" s="18" t="s">
        <v>34</v>
      </c>
      <c r="D85" s="4" t="s">
        <v>6</v>
      </c>
      <c r="E85" s="66">
        <v>7.5</v>
      </c>
      <c r="F85" s="17"/>
      <c r="G85" s="10"/>
      <c r="H85" s="48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</row>
    <row r="86" spans="1:20" ht="15" customHeight="1">
      <c r="A86" s="56">
        <v>339</v>
      </c>
      <c r="B86" s="68" t="s">
        <v>37</v>
      </c>
      <c r="C86" s="47" t="s">
        <v>49</v>
      </c>
      <c r="D86" s="4" t="s">
        <v>9</v>
      </c>
      <c r="E86" s="45">
        <v>40</v>
      </c>
      <c r="F86" s="17"/>
      <c r="G86" s="10"/>
      <c r="H86" s="48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</row>
    <row r="87" spans="1:20" ht="15" customHeight="1">
      <c r="A87" s="56">
        <v>342</v>
      </c>
      <c r="B87" s="46" t="s">
        <v>37</v>
      </c>
      <c r="C87" s="50" t="s">
        <v>51</v>
      </c>
      <c r="D87" s="4" t="s">
        <v>6</v>
      </c>
      <c r="E87" s="45">
        <v>69</v>
      </c>
      <c r="F87" s="17"/>
      <c r="G87" s="10"/>
      <c r="H87" s="48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</row>
    <row r="88" spans="1:20" ht="15" customHeight="1">
      <c r="A88" s="56">
        <v>343</v>
      </c>
      <c r="B88" s="46" t="s">
        <v>37</v>
      </c>
      <c r="C88" s="47" t="s">
        <v>26</v>
      </c>
      <c r="D88" s="4" t="s">
        <v>6</v>
      </c>
      <c r="E88" s="45">
        <v>160</v>
      </c>
      <c r="F88" s="17"/>
      <c r="G88" s="10"/>
      <c r="H88" s="48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</row>
    <row r="89" spans="1:20" ht="15" customHeight="1">
      <c r="A89" s="56">
        <v>344</v>
      </c>
      <c r="B89" s="46" t="s">
        <v>37</v>
      </c>
      <c r="C89" s="47" t="s">
        <v>26</v>
      </c>
      <c r="D89" s="4" t="s">
        <v>6</v>
      </c>
      <c r="E89" s="45">
        <v>150</v>
      </c>
      <c r="F89" s="17"/>
      <c r="G89" s="10"/>
      <c r="H89" s="48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</row>
    <row r="90" spans="1:20" ht="15" customHeight="1">
      <c r="A90" s="56">
        <v>345</v>
      </c>
      <c r="B90" s="46" t="s">
        <v>37</v>
      </c>
      <c r="C90" s="47" t="s">
        <v>26</v>
      </c>
      <c r="D90" s="4" t="s">
        <v>6</v>
      </c>
      <c r="E90" s="45">
        <v>172</v>
      </c>
      <c r="F90" s="17"/>
      <c r="G90" s="10"/>
      <c r="H90" s="48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</row>
    <row r="91" spans="1:20" ht="15" customHeight="1">
      <c r="A91" s="56">
        <v>346</v>
      </c>
      <c r="B91" s="46" t="s">
        <v>37</v>
      </c>
      <c r="C91" s="18" t="s">
        <v>34</v>
      </c>
      <c r="D91" s="4" t="s">
        <v>6</v>
      </c>
      <c r="E91" s="66">
        <v>7.5</v>
      </c>
      <c r="F91" s="17"/>
      <c r="G91" s="10"/>
      <c r="H91" s="48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</row>
    <row r="92" spans="1:20" ht="15" customHeight="1">
      <c r="A92" s="56">
        <v>347</v>
      </c>
      <c r="B92" s="46" t="s">
        <v>43</v>
      </c>
      <c r="C92" s="47" t="s">
        <v>26</v>
      </c>
      <c r="D92" s="4" t="s">
        <v>6</v>
      </c>
      <c r="E92" s="45">
        <v>171</v>
      </c>
      <c r="F92" s="17"/>
      <c r="G92" s="10"/>
      <c r="H92" s="48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</row>
    <row r="93" spans="1:20" ht="15" customHeight="1">
      <c r="A93" s="56">
        <v>348</v>
      </c>
      <c r="B93" s="46" t="s">
        <v>43</v>
      </c>
      <c r="C93" s="47" t="s">
        <v>26</v>
      </c>
      <c r="D93" s="4" t="s">
        <v>6</v>
      </c>
      <c r="E93" s="45">
        <v>402</v>
      </c>
      <c r="F93" s="17"/>
      <c r="G93" s="10"/>
      <c r="H93" s="48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</row>
    <row r="94" spans="1:20" ht="15" customHeight="1">
      <c r="A94" s="56">
        <v>348</v>
      </c>
      <c r="B94" s="46" t="s">
        <v>43</v>
      </c>
      <c r="C94" s="47" t="s">
        <v>26</v>
      </c>
      <c r="D94" s="4" t="s">
        <v>6</v>
      </c>
      <c r="E94" s="45">
        <v>55</v>
      </c>
      <c r="F94" s="17"/>
      <c r="G94" s="10"/>
      <c r="H94" s="48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</row>
    <row r="95" spans="1:20" ht="15" customHeight="1">
      <c r="A95" s="56">
        <v>349</v>
      </c>
      <c r="B95" s="46" t="s">
        <v>40</v>
      </c>
      <c r="C95" s="47" t="s">
        <v>26</v>
      </c>
      <c r="D95" s="4" t="s">
        <v>6</v>
      </c>
      <c r="E95" s="45">
        <v>425</v>
      </c>
      <c r="F95" s="17"/>
      <c r="G95" s="10"/>
      <c r="H95" s="48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</row>
    <row r="96" spans="1:20" ht="15" customHeight="1">
      <c r="A96" s="56">
        <v>350</v>
      </c>
      <c r="B96" s="46" t="s">
        <v>39</v>
      </c>
      <c r="C96" s="47" t="s">
        <v>26</v>
      </c>
      <c r="D96" s="4" t="s">
        <v>6</v>
      </c>
      <c r="E96" s="45">
        <v>150</v>
      </c>
      <c r="F96" s="17"/>
      <c r="G96" s="10"/>
      <c r="H96" s="48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</row>
    <row r="97" spans="1:20" ht="15" customHeight="1">
      <c r="A97" s="56">
        <v>351</v>
      </c>
      <c r="B97" s="46" t="s">
        <v>39</v>
      </c>
      <c r="C97" s="47" t="s">
        <v>26</v>
      </c>
      <c r="D97" s="4" t="s">
        <v>6</v>
      </c>
      <c r="E97" s="45">
        <v>167</v>
      </c>
      <c r="F97" s="17"/>
      <c r="G97" s="10"/>
      <c r="H97" s="48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</row>
    <row r="98" spans="1:20" ht="15" customHeight="1">
      <c r="A98" s="56">
        <v>352</v>
      </c>
      <c r="B98" s="46" t="s">
        <v>39</v>
      </c>
      <c r="C98" s="47" t="s">
        <v>26</v>
      </c>
      <c r="D98" s="4" t="s">
        <v>6</v>
      </c>
      <c r="E98" s="45">
        <v>232</v>
      </c>
      <c r="F98" s="17"/>
      <c r="G98" s="10"/>
      <c r="H98" s="48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</row>
    <row r="99" spans="1:20" ht="15" customHeight="1">
      <c r="A99" s="56">
        <v>353</v>
      </c>
      <c r="B99" s="46" t="s">
        <v>38</v>
      </c>
      <c r="C99" s="47" t="s">
        <v>26</v>
      </c>
      <c r="D99" s="4" t="s">
        <v>6</v>
      </c>
      <c r="E99" s="45">
        <v>78</v>
      </c>
      <c r="F99" s="17"/>
      <c r="G99" s="10"/>
      <c r="H99" s="48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</row>
    <row r="100" spans="1:20" ht="15" customHeight="1">
      <c r="A100" s="56">
        <v>353</v>
      </c>
      <c r="B100" s="46" t="s">
        <v>38</v>
      </c>
      <c r="C100" s="47" t="s">
        <v>26</v>
      </c>
      <c r="D100" s="4" t="s">
        <v>6</v>
      </c>
      <c r="E100" s="45">
        <v>40</v>
      </c>
      <c r="F100" s="17"/>
      <c r="G100" s="10"/>
      <c r="H100" s="48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</row>
    <row r="101" spans="1:20" ht="15" customHeight="1">
      <c r="A101" s="56">
        <v>354</v>
      </c>
      <c r="B101" s="46" t="s">
        <v>38</v>
      </c>
      <c r="C101" s="47" t="s">
        <v>26</v>
      </c>
      <c r="D101" s="4" t="s">
        <v>6</v>
      </c>
      <c r="E101" s="45">
        <v>171</v>
      </c>
      <c r="F101" s="17"/>
      <c r="G101" s="10"/>
      <c r="H101" s="48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1:20" ht="15" customHeight="1">
      <c r="A102" s="56">
        <v>355</v>
      </c>
      <c r="B102" s="46" t="s">
        <v>40</v>
      </c>
      <c r="C102" s="47" t="s">
        <v>26</v>
      </c>
      <c r="D102" s="4" t="s">
        <v>6</v>
      </c>
      <c r="E102" s="45">
        <v>314</v>
      </c>
      <c r="F102" s="17"/>
      <c r="G102" s="10"/>
      <c r="H102" s="48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1:20" ht="15" customHeight="1">
      <c r="A103" s="56">
        <v>356</v>
      </c>
      <c r="B103" s="46" t="s">
        <v>39</v>
      </c>
      <c r="C103" s="82" t="s">
        <v>63</v>
      </c>
      <c r="D103" s="4" t="s">
        <v>6</v>
      </c>
      <c r="E103" s="45">
        <v>448</v>
      </c>
      <c r="F103" s="17"/>
      <c r="G103" s="10"/>
      <c r="H103" s="48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1:20" ht="15" customHeight="1">
      <c r="A104" s="56">
        <v>357</v>
      </c>
      <c r="B104" s="46" t="s">
        <v>39</v>
      </c>
      <c r="C104" s="47" t="s">
        <v>26</v>
      </c>
      <c r="D104" s="4" t="s">
        <v>6</v>
      </c>
      <c r="E104" s="45">
        <v>213</v>
      </c>
      <c r="F104" s="17"/>
      <c r="G104" s="10"/>
      <c r="H104" s="48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1:20" ht="15" customHeight="1">
      <c r="A105" s="56">
        <v>358</v>
      </c>
      <c r="B105" s="46" t="s">
        <v>39</v>
      </c>
      <c r="C105" s="47" t="s">
        <v>26</v>
      </c>
      <c r="D105" s="4" t="s">
        <v>6</v>
      </c>
      <c r="E105" s="45">
        <v>397</v>
      </c>
      <c r="F105" s="17"/>
      <c r="G105" s="10"/>
      <c r="H105" s="48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1:20" ht="15" customHeight="1">
      <c r="A106" s="56">
        <v>358</v>
      </c>
      <c r="B106" s="46" t="s">
        <v>39</v>
      </c>
      <c r="C106" s="47" t="s">
        <v>26</v>
      </c>
      <c r="D106" s="4" t="s">
        <v>6</v>
      </c>
      <c r="E106" s="45">
        <v>318</v>
      </c>
      <c r="F106" s="17"/>
      <c r="G106" s="10"/>
      <c r="H106" s="48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1:20" ht="15" customHeight="1">
      <c r="A107" s="56">
        <v>359</v>
      </c>
      <c r="B107" s="46" t="s">
        <v>38</v>
      </c>
      <c r="C107" s="47" t="s">
        <v>26</v>
      </c>
      <c r="D107" s="4" t="s">
        <v>6</v>
      </c>
      <c r="E107" s="45">
        <v>192</v>
      </c>
      <c r="F107" s="17"/>
      <c r="G107" s="10"/>
      <c r="H107" s="48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1:20" ht="15" customHeight="1">
      <c r="A108" s="56">
        <v>360</v>
      </c>
      <c r="B108" s="46" t="s">
        <v>42</v>
      </c>
      <c r="C108" s="47" t="s">
        <v>26</v>
      </c>
      <c r="D108" s="4" t="s">
        <v>6</v>
      </c>
      <c r="E108" s="45">
        <v>274</v>
      </c>
      <c r="F108" s="17"/>
      <c r="G108" s="10"/>
      <c r="H108" s="48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1:20" ht="15" customHeight="1">
      <c r="A109" s="56">
        <v>361</v>
      </c>
      <c r="B109" s="46" t="s">
        <v>41</v>
      </c>
      <c r="C109" s="47" t="s">
        <v>26</v>
      </c>
      <c r="D109" s="4" t="s">
        <v>6</v>
      </c>
      <c r="E109" s="45">
        <v>282</v>
      </c>
      <c r="F109" s="17"/>
      <c r="G109" s="10"/>
      <c r="H109" s="48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1:20" ht="15" customHeight="1">
      <c r="A110" s="56">
        <v>362</v>
      </c>
      <c r="B110" s="46" t="s">
        <v>41</v>
      </c>
      <c r="C110" s="47" t="s">
        <v>26</v>
      </c>
      <c r="D110" s="4" t="s">
        <v>6</v>
      </c>
      <c r="E110" s="45">
        <v>35</v>
      </c>
      <c r="F110" s="17"/>
      <c r="G110" s="10"/>
      <c r="H110" s="48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1:20" ht="15" customHeight="1">
      <c r="A111" s="56">
        <v>395</v>
      </c>
      <c r="B111" s="107" t="s">
        <v>40</v>
      </c>
      <c r="C111" s="18" t="s">
        <v>34</v>
      </c>
      <c r="D111" s="4" t="s">
        <v>6</v>
      </c>
      <c r="E111" s="66">
        <v>7.5</v>
      </c>
      <c r="F111" s="17"/>
      <c r="G111" s="10"/>
      <c r="H111" s="48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</row>
    <row r="112" spans="1:20" ht="15" customHeight="1">
      <c r="A112" s="56">
        <v>363</v>
      </c>
      <c r="B112" s="46" t="s">
        <v>41</v>
      </c>
      <c r="C112" s="50" t="s">
        <v>51</v>
      </c>
      <c r="D112" s="4" t="s">
        <v>6</v>
      </c>
      <c r="E112" s="45">
        <v>196</v>
      </c>
      <c r="F112" s="17"/>
      <c r="G112" s="10"/>
      <c r="H112" s="48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</row>
    <row r="113" spans="1:20" ht="15" customHeight="1">
      <c r="A113" s="110">
        <v>364.1</v>
      </c>
      <c r="B113" s="46" t="s">
        <v>41</v>
      </c>
      <c r="C113" s="47" t="s">
        <v>26</v>
      </c>
      <c r="D113" s="4" t="s">
        <v>6</v>
      </c>
      <c r="E113" s="45">
        <v>330</v>
      </c>
      <c r="F113" s="17"/>
      <c r="G113" s="10"/>
      <c r="H113" s="48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</row>
    <row r="114" spans="1:20" ht="15" customHeight="1">
      <c r="A114" s="110">
        <v>364.2</v>
      </c>
      <c r="B114" s="46" t="s">
        <v>41</v>
      </c>
      <c r="C114" s="47" t="s">
        <v>26</v>
      </c>
      <c r="D114" s="4" t="s">
        <v>6</v>
      </c>
      <c r="E114" s="45">
        <v>300</v>
      </c>
      <c r="F114" s="17"/>
      <c r="G114" s="10"/>
      <c r="H114" s="48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</row>
    <row r="115" spans="1:20" ht="15" customHeight="1">
      <c r="A115" s="56">
        <v>365</v>
      </c>
      <c r="B115" s="46" t="s">
        <v>42</v>
      </c>
      <c r="C115" s="47" t="s">
        <v>26</v>
      </c>
      <c r="D115" s="4" t="s">
        <v>6</v>
      </c>
      <c r="E115" s="45">
        <v>568</v>
      </c>
      <c r="F115" s="17"/>
      <c r="G115" s="10"/>
      <c r="H115" s="48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</row>
    <row r="116" spans="1:20" ht="15" customHeight="1">
      <c r="A116" s="56">
        <v>392</v>
      </c>
      <c r="B116" s="46" t="s">
        <v>42</v>
      </c>
      <c r="C116" s="47" t="s">
        <v>26</v>
      </c>
      <c r="D116" s="4" t="s">
        <v>6</v>
      </c>
      <c r="E116" s="45">
        <v>120</v>
      </c>
      <c r="F116" s="17"/>
      <c r="G116" s="10"/>
      <c r="H116" s="48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</row>
    <row r="117" spans="1:20" ht="15" customHeight="1">
      <c r="A117" s="110">
        <v>394.1</v>
      </c>
      <c r="B117" s="107" t="s">
        <v>37</v>
      </c>
      <c r="C117" s="47" t="s">
        <v>26</v>
      </c>
      <c r="D117" s="4" t="s">
        <v>6</v>
      </c>
      <c r="E117" s="45">
        <v>120</v>
      </c>
      <c r="F117" s="17"/>
      <c r="G117" s="10"/>
      <c r="H117" s="48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</row>
    <row r="118" spans="1:20" ht="15" customHeight="1">
      <c r="A118" s="110">
        <v>394.2</v>
      </c>
      <c r="B118" s="107" t="s">
        <v>37</v>
      </c>
      <c r="C118" s="82" t="s">
        <v>50</v>
      </c>
      <c r="D118" s="4" t="s">
        <v>6</v>
      </c>
      <c r="E118" s="45">
        <v>120</v>
      </c>
      <c r="F118" s="17"/>
      <c r="G118" s="10"/>
      <c r="H118" s="48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</row>
    <row r="119" spans="1:20" ht="15" customHeight="1">
      <c r="A119" s="110">
        <v>390</v>
      </c>
      <c r="B119" s="107" t="s">
        <v>41</v>
      </c>
      <c r="C119" s="18" t="s">
        <v>34</v>
      </c>
      <c r="D119" s="4" t="s">
        <v>6</v>
      </c>
      <c r="E119" s="45">
        <v>7.5</v>
      </c>
      <c r="F119" s="17"/>
      <c r="G119" s="10"/>
      <c r="H119" s="48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</row>
    <row r="120" spans="1:20" ht="15" customHeight="1">
      <c r="A120" s="56">
        <v>366</v>
      </c>
      <c r="B120" s="46" t="s">
        <v>42</v>
      </c>
      <c r="C120" s="47" t="s">
        <v>26</v>
      </c>
      <c r="D120" s="4" t="s">
        <v>6</v>
      </c>
      <c r="E120" s="45">
        <v>253</v>
      </c>
      <c r="F120" s="17"/>
      <c r="G120" s="10"/>
      <c r="H120" s="48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</row>
    <row r="121" spans="1:20" ht="15" customHeight="1">
      <c r="A121" s="70">
        <v>377</v>
      </c>
      <c r="B121" s="75" t="s">
        <v>41</v>
      </c>
      <c r="C121" s="18" t="s">
        <v>34</v>
      </c>
      <c r="D121" s="4" t="s">
        <v>6</v>
      </c>
      <c r="E121" s="71">
        <v>7.5</v>
      </c>
      <c r="F121" s="72"/>
      <c r="G121" s="73"/>
      <c r="H121" s="74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</row>
    <row r="122" spans="1:20" ht="15" customHeight="1">
      <c r="A122" s="70">
        <v>378</v>
      </c>
      <c r="B122" s="75" t="s">
        <v>39</v>
      </c>
      <c r="C122" s="18" t="s">
        <v>34</v>
      </c>
      <c r="D122" s="4" t="s">
        <v>6</v>
      </c>
      <c r="E122" s="76">
        <v>5</v>
      </c>
      <c r="F122" s="72"/>
      <c r="G122" s="73"/>
      <c r="H122" s="74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</row>
    <row r="123" spans="1:20" ht="15" customHeight="1">
      <c r="A123" s="70">
        <v>379</v>
      </c>
      <c r="B123" s="75" t="s">
        <v>39</v>
      </c>
      <c r="C123" s="18" t="s">
        <v>34</v>
      </c>
      <c r="D123" s="4" t="s">
        <v>6</v>
      </c>
      <c r="E123" s="76">
        <v>5</v>
      </c>
      <c r="F123" s="72"/>
      <c r="G123" s="73"/>
      <c r="H123" s="74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</row>
    <row r="124" spans="1:20" ht="15" customHeight="1">
      <c r="A124" s="70">
        <v>380</v>
      </c>
      <c r="B124" s="75" t="s">
        <v>39</v>
      </c>
      <c r="C124" s="47" t="s">
        <v>26</v>
      </c>
      <c r="D124" s="4" t="s">
        <v>6</v>
      </c>
      <c r="E124" s="76">
        <v>335</v>
      </c>
      <c r="F124" s="72"/>
      <c r="G124" s="73"/>
      <c r="H124" s="74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</row>
    <row r="125" spans="1:20" ht="15" customHeight="1">
      <c r="A125" s="70">
        <v>381</v>
      </c>
      <c r="B125" s="75" t="s">
        <v>42</v>
      </c>
      <c r="C125" s="69" t="s">
        <v>58</v>
      </c>
      <c r="D125" s="4" t="s">
        <v>6</v>
      </c>
      <c r="E125" s="71">
        <v>7.5</v>
      </c>
      <c r="F125" s="72"/>
      <c r="G125" s="73"/>
      <c r="H125" s="74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</row>
    <row r="126" spans="1:20" ht="15" customHeight="1">
      <c r="A126" s="70">
        <v>383</v>
      </c>
      <c r="B126" s="75" t="s">
        <v>41</v>
      </c>
      <c r="C126" s="69" t="s">
        <v>57</v>
      </c>
      <c r="D126" s="4" t="s">
        <v>6</v>
      </c>
      <c r="E126" s="71">
        <v>5</v>
      </c>
      <c r="F126" s="72"/>
      <c r="G126" s="73"/>
      <c r="H126" s="74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</row>
    <row r="127" spans="1:20" ht="15" customHeight="1" thickBot="1">
      <c r="A127" s="57">
        <v>382</v>
      </c>
      <c r="B127" s="77" t="s">
        <v>39</v>
      </c>
      <c r="C127" s="81" t="s">
        <v>57</v>
      </c>
      <c r="D127" s="32" t="s">
        <v>6</v>
      </c>
      <c r="E127" s="83">
        <v>7.5</v>
      </c>
      <c r="F127" s="33"/>
      <c r="G127" s="61"/>
      <c r="H127" s="62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</row>
    <row r="128" spans="1:20" ht="15" customHeight="1" thickBot="1">
      <c r="A128" s="3"/>
      <c r="B128" s="3"/>
      <c r="C128" s="3"/>
      <c r="D128" s="140" t="s">
        <v>66</v>
      </c>
      <c r="E128" s="141"/>
      <c r="F128" s="141"/>
      <c r="G128" s="142"/>
      <c r="H128" s="124">
        <f>SUM(H84:H127)</f>
        <v>0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67"/>
    </row>
    <row r="129" spans="1:17" s="1" customFormat="1" ht="34.5" customHeight="1" thickBot="1">
      <c r="A129" s="37" t="s">
        <v>14</v>
      </c>
      <c r="B129" s="37"/>
      <c r="C129" s="37"/>
      <c r="D129" s="37"/>
      <c r="E129" s="37"/>
      <c r="F129" s="37"/>
      <c r="G129" s="37"/>
      <c r="H129" s="37"/>
      <c r="I129" s="93"/>
      <c r="J129" s="85"/>
      <c r="K129" s="85"/>
      <c r="L129" s="85"/>
      <c r="M129" s="85"/>
      <c r="N129" s="85"/>
      <c r="O129" s="85"/>
      <c r="P129" s="85"/>
      <c r="Q129" s="85"/>
    </row>
    <row r="130" spans="1:17" s="14" customFormat="1" ht="15" customHeight="1">
      <c r="A130" s="51">
        <v>416</v>
      </c>
      <c r="B130" s="52" t="s">
        <v>37</v>
      </c>
      <c r="C130" s="53" t="s">
        <v>52</v>
      </c>
      <c r="D130" s="34" t="s">
        <v>6</v>
      </c>
      <c r="E130" s="54">
        <v>405</v>
      </c>
      <c r="F130" s="35"/>
      <c r="G130" s="36"/>
      <c r="H130" s="63"/>
      <c r="I130" s="43"/>
      <c r="J130" s="43"/>
      <c r="K130" s="43"/>
      <c r="L130" s="92"/>
      <c r="M130" s="92"/>
      <c r="N130" s="92"/>
      <c r="O130" s="92"/>
      <c r="P130" s="92"/>
      <c r="Q130" s="92"/>
    </row>
    <row r="131" spans="1:17" s="14" customFormat="1" ht="15" customHeight="1">
      <c r="A131" s="56">
        <v>418</v>
      </c>
      <c r="B131" s="46" t="s">
        <v>37</v>
      </c>
      <c r="C131" s="50" t="s">
        <v>52</v>
      </c>
      <c r="D131" s="4" t="s">
        <v>6</v>
      </c>
      <c r="E131" s="45">
        <v>72</v>
      </c>
      <c r="F131" s="17"/>
      <c r="G131" s="10"/>
      <c r="H131" s="64"/>
      <c r="I131" s="43"/>
      <c r="J131" s="43"/>
      <c r="K131" s="43"/>
      <c r="L131" s="92"/>
      <c r="M131" s="92"/>
      <c r="N131" s="92"/>
      <c r="O131" s="92"/>
      <c r="P131" s="92"/>
      <c r="Q131" s="92"/>
    </row>
    <row r="132" spans="1:17" s="14" customFormat="1" ht="15" customHeight="1">
      <c r="A132" s="56">
        <v>419</v>
      </c>
      <c r="B132" s="46" t="s">
        <v>37</v>
      </c>
      <c r="C132" s="50" t="s">
        <v>52</v>
      </c>
      <c r="D132" s="4" t="s">
        <v>6</v>
      </c>
      <c r="E132" s="45">
        <v>268</v>
      </c>
      <c r="F132" s="17"/>
      <c r="G132" s="10"/>
      <c r="H132" s="64"/>
      <c r="I132" s="43"/>
      <c r="J132" s="43"/>
      <c r="K132" s="43"/>
      <c r="L132" s="92"/>
      <c r="M132" s="92"/>
      <c r="N132" s="92"/>
      <c r="O132" s="92"/>
      <c r="P132" s="92"/>
      <c r="Q132" s="92"/>
    </row>
    <row r="133" spans="1:17" s="14" customFormat="1" ht="15" customHeight="1">
      <c r="A133" s="56">
        <v>420</v>
      </c>
      <c r="B133" s="46" t="s">
        <v>43</v>
      </c>
      <c r="C133" s="50" t="s">
        <v>52</v>
      </c>
      <c r="D133" s="4" t="s">
        <v>6</v>
      </c>
      <c r="E133" s="45">
        <v>143</v>
      </c>
      <c r="F133" s="17"/>
      <c r="G133" s="10"/>
      <c r="H133" s="64"/>
      <c r="I133" s="43"/>
      <c r="J133" s="43"/>
      <c r="K133" s="43"/>
      <c r="L133" s="92"/>
      <c r="M133" s="92"/>
      <c r="N133" s="92"/>
      <c r="O133" s="92"/>
      <c r="P133" s="92"/>
      <c r="Q133" s="92"/>
    </row>
    <row r="134" spans="1:17" s="14" customFormat="1" ht="15" customHeight="1">
      <c r="A134" s="56">
        <v>421</v>
      </c>
      <c r="B134" s="46" t="s">
        <v>40</v>
      </c>
      <c r="C134" s="50" t="s">
        <v>52</v>
      </c>
      <c r="D134" s="4" t="s">
        <v>6</v>
      </c>
      <c r="E134" s="45">
        <v>104</v>
      </c>
      <c r="F134" s="17"/>
      <c r="G134" s="10"/>
      <c r="H134" s="64"/>
      <c r="I134" s="43"/>
      <c r="J134" s="43"/>
      <c r="K134" s="43"/>
      <c r="L134" s="92"/>
      <c r="M134" s="92"/>
      <c r="N134" s="92"/>
      <c r="O134" s="92"/>
      <c r="P134" s="92"/>
      <c r="Q134" s="92"/>
    </row>
    <row r="135" spans="1:17" s="14" customFormat="1" ht="15" customHeight="1">
      <c r="A135" s="56">
        <v>422</v>
      </c>
      <c r="B135" s="46" t="s">
        <v>39</v>
      </c>
      <c r="C135" s="50" t="s">
        <v>52</v>
      </c>
      <c r="D135" s="4" t="s">
        <v>6</v>
      </c>
      <c r="E135" s="45">
        <v>142</v>
      </c>
      <c r="F135" s="17"/>
      <c r="G135" s="10"/>
      <c r="H135" s="64"/>
      <c r="I135" s="43"/>
      <c r="J135" s="43"/>
      <c r="K135" s="43"/>
      <c r="L135" s="92"/>
      <c r="M135" s="92"/>
      <c r="N135" s="92"/>
      <c r="O135" s="92"/>
      <c r="P135" s="92"/>
      <c r="Q135" s="92"/>
    </row>
    <row r="136" spans="1:17" s="14" customFormat="1" ht="15" customHeight="1">
      <c r="A136" s="56">
        <v>423</v>
      </c>
      <c r="B136" s="46" t="s">
        <v>39</v>
      </c>
      <c r="C136" s="50" t="s">
        <v>52</v>
      </c>
      <c r="D136" s="4" t="s">
        <v>6</v>
      </c>
      <c r="E136" s="45">
        <v>32</v>
      </c>
      <c r="F136" s="17"/>
      <c r="G136" s="10"/>
      <c r="H136" s="64"/>
      <c r="I136" s="43"/>
      <c r="J136" s="43"/>
      <c r="K136" s="43"/>
      <c r="L136" s="92"/>
      <c r="M136" s="92"/>
      <c r="N136" s="92"/>
      <c r="O136" s="92"/>
      <c r="P136" s="92"/>
      <c r="Q136" s="92"/>
    </row>
    <row r="137" spans="1:17" s="14" customFormat="1" ht="15" customHeight="1">
      <c r="A137" s="56">
        <v>424</v>
      </c>
      <c r="B137" s="46" t="s">
        <v>38</v>
      </c>
      <c r="C137" s="50" t="s">
        <v>52</v>
      </c>
      <c r="D137" s="4" t="s">
        <v>6</v>
      </c>
      <c r="E137" s="45">
        <v>232</v>
      </c>
      <c r="F137" s="17"/>
      <c r="G137" s="10"/>
      <c r="H137" s="64"/>
      <c r="I137" s="43"/>
      <c r="J137" s="43"/>
      <c r="K137" s="43"/>
      <c r="L137" s="92"/>
      <c r="M137" s="92"/>
      <c r="N137" s="92"/>
      <c r="O137" s="92"/>
      <c r="P137" s="92"/>
      <c r="Q137" s="92"/>
    </row>
    <row r="138" spans="1:17" s="14" customFormat="1" ht="15" customHeight="1">
      <c r="A138" s="56">
        <v>425</v>
      </c>
      <c r="B138" s="46" t="s">
        <v>40</v>
      </c>
      <c r="C138" s="50" t="s">
        <v>52</v>
      </c>
      <c r="D138" s="4" t="s">
        <v>6</v>
      </c>
      <c r="E138" s="45">
        <v>62</v>
      </c>
      <c r="F138" s="17"/>
      <c r="G138" s="10"/>
      <c r="H138" s="64"/>
      <c r="I138" s="43"/>
      <c r="J138" s="43"/>
      <c r="K138" s="43"/>
      <c r="L138" s="92"/>
      <c r="M138" s="92"/>
      <c r="N138" s="92"/>
      <c r="O138" s="92"/>
      <c r="P138" s="92"/>
      <c r="Q138" s="92"/>
    </row>
    <row r="139" spans="1:17" s="14" customFormat="1" ht="15" customHeight="1">
      <c r="A139" s="56">
        <v>426</v>
      </c>
      <c r="B139" s="46" t="s">
        <v>39</v>
      </c>
      <c r="C139" s="50" t="s">
        <v>52</v>
      </c>
      <c r="D139" s="4" t="s">
        <v>6</v>
      </c>
      <c r="E139" s="45">
        <v>397</v>
      </c>
      <c r="F139" s="17"/>
      <c r="G139" s="10"/>
      <c r="H139" s="64"/>
      <c r="I139" s="43"/>
      <c r="J139" s="43"/>
      <c r="K139" s="43"/>
      <c r="L139" s="92"/>
      <c r="M139" s="92"/>
      <c r="N139" s="92"/>
      <c r="O139" s="92"/>
      <c r="P139" s="92"/>
      <c r="Q139" s="92"/>
    </row>
    <row r="140" spans="1:17" s="14" customFormat="1" ht="15" customHeight="1">
      <c r="A140" s="56">
        <v>427</v>
      </c>
      <c r="B140" s="46" t="s">
        <v>41</v>
      </c>
      <c r="C140" s="50" t="s">
        <v>52</v>
      </c>
      <c r="D140" s="4" t="s">
        <v>6</v>
      </c>
      <c r="E140" s="45">
        <v>111</v>
      </c>
      <c r="F140" s="17"/>
      <c r="G140" s="10"/>
      <c r="H140" s="64"/>
      <c r="I140" s="43"/>
      <c r="J140" s="43"/>
      <c r="K140" s="43"/>
      <c r="L140" s="92"/>
      <c r="M140" s="92"/>
      <c r="N140" s="92"/>
      <c r="O140" s="92"/>
      <c r="P140" s="92"/>
      <c r="Q140" s="92"/>
    </row>
    <row r="141" spans="1:17" s="14" customFormat="1" ht="15" customHeight="1">
      <c r="A141" s="56">
        <v>428</v>
      </c>
      <c r="B141" s="46" t="s">
        <v>41</v>
      </c>
      <c r="C141" s="50" t="s">
        <v>52</v>
      </c>
      <c r="D141" s="4" t="s">
        <v>6</v>
      </c>
      <c r="E141" s="45">
        <v>33</v>
      </c>
      <c r="F141" s="17"/>
      <c r="G141" s="10"/>
      <c r="H141" s="64"/>
      <c r="I141" s="43"/>
      <c r="J141" s="43"/>
      <c r="K141" s="43"/>
      <c r="L141" s="92"/>
      <c r="M141" s="92"/>
      <c r="N141" s="92"/>
      <c r="O141" s="92"/>
      <c r="P141" s="92"/>
      <c r="Q141" s="92"/>
    </row>
    <row r="142" spans="1:17" s="14" customFormat="1" ht="15" customHeight="1">
      <c r="A142" s="56">
        <v>428</v>
      </c>
      <c r="B142" s="46" t="s">
        <v>41</v>
      </c>
      <c r="C142" s="50" t="s">
        <v>52</v>
      </c>
      <c r="D142" s="4" t="s">
        <v>6</v>
      </c>
      <c r="E142" s="45">
        <v>86</v>
      </c>
      <c r="F142" s="17"/>
      <c r="G142" s="10"/>
      <c r="H142" s="64"/>
      <c r="I142" s="43"/>
      <c r="J142" s="43"/>
      <c r="K142" s="43"/>
      <c r="L142" s="92"/>
      <c r="M142" s="92"/>
      <c r="N142" s="92"/>
      <c r="O142" s="92"/>
      <c r="P142" s="92"/>
      <c r="Q142" s="92"/>
    </row>
    <row r="143" spans="1:17" s="14" customFormat="1" ht="15" customHeight="1">
      <c r="A143" s="56">
        <v>429</v>
      </c>
      <c r="B143" s="46" t="s">
        <v>41</v>
      </c>
      <c r="C143" s="50" t="s">
        <v>52</v>
      </c>
      <c r="D143" s="4" t="s">
        <v>6</v>
      </c>
      <c r="E143" s="45">
        <v>97</v>
      </c>
      <c r="F143" s="17"/>
      <c r="G143" s="10"/>
      <c r="H143" s="64"/>
      <c r="I143" s="43"/>
      <c r="J143" s="43"/>
      <c r="K143" s="43"/>
      <c r="L143" s="92"/>
      <c r="M143" s="92"/>
      <c r="N143" s="92"/>
      <c r="O143" s="92"/>
      <c r="P143" s="92"/>
      <c r="Q143" s="92"/>
    </row>
    <row r="144" spans="1:17" s="14" customFormat="1" ht="15" customHeight="1">
      <c r="A144" s="56">
        <v>430</v>
      </c>
      <c r="B144" s="46" t="s">
        <v>42</v>
      </c>
      <c r="C144" s="50" t="s">
        <v>52</v>
      </c>
      <c r="D144" s="4" t="s">
        <v>6</v>
      </c>
      <c r="E144" s="45">
        <v>138</v>
      </c>
      <c r="F144" s="17"/>
      <c r="G144" s="10"/>
      <c r="H144" s="64"/>
      <c r="I144" s="43"/>
      <c r="J144" s="43"/>
      <c r="K144" s="43"/>
      <c r="L144" s="92"/>
      <c r="M144" s="92"/>
      <c r="N144" s="92"/>
      <c r="O144" s="92"/>
      <c r="P144" s="92"/>
      <c r="Q144" s="92"/>
    </row>
    <row r="145" spans="1:17" s="14" customFormat="1" ht="15" customHeight="1">
      <c r="A145" s="56">
        <v>431</v>
      </c>
      <c r="B145" s="46" t="s">
        <v>42</v>
      </c>
      <c r="C145" s="50" t="s">
        <v>52</v>
      </c>
      <c r="D145" s="4" t="s">
        <v>6</v>
      </c>
      <c r="E145" s="45">
        <v>166</v>
      </c>
      <c r="F145" s="17"/>
      <c r="G145" s="10"/>
      <c r="H145" s="64"/>
      <c r="I145" s="43"/>
      <c r="J145" s="43"/>
      <c r="K145" s="43"/>
      <c r="L145" s="92"/>
      <c r="M145" s="92"/>
      <c r="N145" s="92"/>
      <c r="O145" s="92"/>
      <c r="P145" s="92"/>
      <c r="Q145" s="92"/>
    </row>
    <row r="146" spans="1:17" s="14" customFormat="1" ht="15" customHeight="1">
      <c r="A146" s="56">
        <v>432</v>
      </c>
      <c r="B146" s="46" t="s">
        <v>42</v>
      </c>
      <c r="C146" s="50" t="s">
        <v>52</v>
      </c>
      <c r="D146" s="4" t="s">
        <v>6</v>
      </c>
      <c r="E146" s="45">
        <v>254</v>
      </c>
      <c r="F146" s="17"/>
      <c r="G146" s="10"/>
      <c r="H146" s="64"/>
      <c r="I146" s="43"/>
      <c r="J146" s="43"/>
      <c r="K146" s="43"/>
      <c r="L146" s="92"/>
      <c r="M146" s="92"/>
      <c r="N146" s="92"/>
      <c r="O146" s="92"/>
      <c r="P146" s="92"/>
      <c r="Q146" s="92"/>
    </row>
    <row r="147" spans="1:17" s="14" customFormat="1" ht="15" customHeight="1">
      <c r="A147" s="56">
        <v>433</v>
      </c>
      <c r="B147" s="46" t="s">
        <v>42</v>
      </c>
      <c r="C147" s="50" t="s">
        <v>52</v>
      </c>
      <c r="D147" s="4" t="s">
        <v>6</v>
      </c>
      <c r="E147" s="45">
        <v>58</v>
      </c>
      <c r="F147" s="17"/>
      <c r="G147" s="10"/>
      <c r="H147" s="64"/>
      <c r="I147" s="43"/>
      <c r="J147" s="43"/>
      <c r="K147" s="43"/>
      <c r="L147" s="92"/>
      <c r="M147" s="92"/>
      <c r="N147" s="92"/>
      <c r="O147" s="92"/>
      <c r="P147" s="92"/>
      <c r="Q147" s="92"/>
    </row>
    <row r="148" spans="1:17" s="14" customFormat="1" ht="15" customHeight="1">
      <c r="A148" s="109" t="s">
        <v>65</v>
      </c>
      <c r="B148" s="46" t="s">
        <v>41</v>
      </c>
      <c r="C148" s="50" t="s">
        <v>52</v>
      </c>
      <c r="D148" s="4" t="s">
        <v>6</v>
      </c>
      <c r="E148" s="45">
        <v>30</v>
      </c>
      <c r="F148" s="17"/>
      <c r="G148" s="10"/>
      <c r="H148" s="64"/>
      <c r="I148" s="43"/>
      <c r="J148" s="43"/>
      <c r="K148" s="43"/>
      <c r="L148" s="92"/>
      <c r="M148" s="92"/>
      <c r="N148" s="92"/>
      <c r="O148" s="92"/>
      <c r="P148" s="92"/>
      <c r="Q148" s="92"/>
    </row>
    <row r="149" spans="1:17" s="14" customFormat="1" ht="15" customHeight="1">
      <c r="A149" s="109" t="s">
        <v>64</v>
      </c>
      <c r="B149" s="46" t="s">
        <v>41</v>
      </c>
      <c r="C149" s="50" t="s">
        <v>52</v>
      </c>
      <c r="D149" s="4" t="s">
        <v>6</v>
      </c>
      <c r="E149" s="45">
        <v>45</v>
      </c>
      <c r="F149" s="17"/>
      <c r="G149" s="10"/>
      <c r="H149" s="64"/>
      <c r="I149" s="43"/>
      <c r="J149" s="43"/>
      <c r="K149" s="43"/>
      <c r="L149" s="92"/>
      <c r="M149" s="92"/>
      <c r="N149" s="92"/>
      <c r="O149" s="92"/>
      <c r="P149" s="92"/>
      <c r="Q149" s="92"/>
    </row>
    <row r="150" spans="1:17" s="14" customFormat="1" ht="15" customHeight="1">
      <c r="A150" s="56">
        <v>435</v>
      </c>
      <c r="B150" s="46" t="s">
        <v>42</v>
      </c>
      <c r="C150" s="50" t="s">
        <v>52</v>
      </c>
      <c r="D150" s="4" t="s">
        <v>6</v>
      </c>
      <c r="E150" s="45">
        <v>75</v>
      </c>
      <c r="F150" s="17"/>
      <c r="G150" s="10"/>
      <c r="H150" s="64"/>
      <c r="I150" s="43"/>
      <c r="J150" s="43"/>
      <c r="K150" s="43"/>
      <c r="L150" s="92"/>
      <c r="M150" s="92"/>
      <c r="N150" s="92"/>
      <c r="O150" s="92"/>
      <c r="P150" s="92"/>
      <c r="Q150" s="92"/>
    </row>
    <row r="151" spans="1:17" s="14" customFormat="1" ht="15" customHeight="1">
      <c r="A151" s="56">
        <v>437</v>
      </c>
      <c r="B151" s="46" t="s">
        <v>41</v>
      </c>
      <c r="C151" s="50" t="s">
        <v>52</v>
      </c>
      <c r="D151" s="4" t="s">
        <v>6</v>
      </c>
      <c r="E151" s="45">
        <v>52</v>
      </c>
      <c r="F151" s="17"/>
      <c r="G151" s="10"/>
      <c r="H151" s="64"/>
      <c r="I151" s="43"/>
      <c r="J151" s="43"/>
      <c r="K151" s="43"/>
      <c r="L151" s="92"/>
      <c r="M151" s="92"/>
      <c r="N151" s="92"/>
      <c r="O151" s="92"/>
      <c r="P151" s="92"/>
      <c r="Q151" s="92"/>
    </row>
    <row r="152" spans="1:17" s="14" customFormat="1" ht="15" customHeight="1">
      <c r="A152" s="56">
        <v>438</v>
      </c>
      <c r="B152" s="46" t="s">
        <v>44</v>
      </c>
      <c r="C152" s="50" t="s">
        <v>52</v>
      </c>
      <c r="D152" s="4" t="s">
        <v>6</v>
      </c>
      <c r="E152" s="45">
        <v>103</v>
      </c>
      <c r="F152" s="17"/>
      <c r="G152" s="10"/>
      <c r="H152" s="64"/>
      <c r="I152" s="43"/>
      <c r="J152" s="43"/>
      <c r="K152" s="43"/>
      <c r="L152" s="92"/>
      <c r="M152" s="92"/>
      <c r="N152" s="92"/>
      <c r="O152" s="92"/>
      <c r="P152" s="92"/>
      <c r="Q152" s="92"/>
    </row>
    <row r="153" spans="1:17" s="14" customFormat="1" ht="15" customHeight="1" thickBot="1">
      <c r="A153" s="57">
        <v>441</v>
      </c>
      <c r="B153" s="58" t="s">
        <v>41</v>
      </c>
      <c r="C153" s="59" t="s">
        <v>52</v>
      </c>
      <c r="D153" s="32" t="s">
        <v>6</v>
      </c>
      <c r="E153" s="60">
        <v>83</v>
      </c>
      <c r="F153" s="33"/>
      <c r="G153" s="61"/>
      <c r="H153" s="65"/>
      <c r="I153" s="43"/>
      <c r="J153" s="43"/>
      <c r="K153" s="43"/>
      <c r="L153" s="92"/>
      <c r="M153" s="92"/>
      <c r="N153" s="92"/>
      <c r="O153" s="92"/>
      <c r="P153" s="92"/>
      <c r="Q153" s="92"/>
    </row>
    <row r="154" spans="1:17" s="14" customFormat="1" ht="15" customHeight="1" thickBot="1">
      <c r="A154" s="40"/>
      <c r="B154" s="40"/>
      <c r="C154" s="40"/>
      <c r="D154" s="140" t="s">
        <v>66</v>
      </c>
      <c r="E154" s="141"/>
      <c r="F154" s="141"/>
      <c r="G154" s="142"/>
      <c r="H154" s="123">
        <f>SUM(H130:H153)</f>
        <v>0</v>
      </c>
      <c r="I154" s="43"/>
      <c r="J154" s="43"/>
      <c r="K154" s="43"/>
      <c r="L154" s="43"/>
      <c r="M154" s="43"/>
      <c r="N154" s="43"/>
      <c r="O154" s="92"/>
      <c r="P154" s="92"/>
      <c r="Q154" s="92"/>
    </row>
    <row r="155" spans="1:27" s="1" customFormat="1" ht="34.5" customHeight="1" thickBot="1">
      <c r="A155" s="37" t="s">
        <v>30</v>
      </c>
      <c r="B155" s="37"/>
      <c r="C155" s="37"/>
      <c r="D155" s="37"/>
      <c r="E155" s="37"/>
      <c r="F155" s="37"/>
      <c r="G155" s="37"/>
      <c r="H155" s="37"/>
      <c r="J155" s="85"/>
      <c r="K155" s="85"/>
      <c r="L155" s="85"/>
      <c r="M155" s="85"/>
      <c r="N155" s="85"/>
      <c r="O155" s="85"/>
      <c r="P155" s="85"/>
      <c r="Q155" s="84"/>
      <c r="R155" s="97"/>
      <c r="S155" s="85"/>
      <c r="T155" s="84"/>
      <c r="U155" s="85"/>
      <c r="V155" s="98"/>
      <c r="W155" s="98"/>
      <c r="X155" s="98"/>
      <c r="Y155" s="98"/>
      <c r="Z155" s="98"/>
      <c r="AA155" s="85"/>
    </row>
    <row r="156" spans="1:27" s="14" customFormat="1" ht="15" customHeight="1">
      <c r="A156" s="51">
        <v>502</v>
      </c>
      <c r="B156" s="52" t="s">
        <v>43</v>
      </c>
      <c r="C156" s="53" t="s">
        <v>48</v>
      </c>
      <c r="D156" s="34" t="s">
        <v>8</v>
      </c>
      <c r="E156" s="34">
        <v>1</v>
      </c>
      <c r="F156" s="35"/>
      <c r="G156" s="36"/>
      <c r="H156" s="63"/>
      <c r="J156" s="92"/>
      <c r="K156" s="92"/>
      <c r="L156" s="44"/>
      <c r="M156" s="44"/>
      <c r="N156" s="44"/>
      <c r="O156" s="44"/>
      <c r="P156" s="44"/>
      <c r="Q156" s="43"/>
      <c r="R156" s="92"/>
      <c r="S156" s="92"/>
      <c r="T156" s="92"/>
      <c r="U156" s="94"/>
      <c r="V156" s="92"/>
      <c r="W156" s="92"/>
      <c r="X156" s="92"/>
      <c r="Y156" s="92"/>
      <c r="Z156" s="92"/>
      <c r="AA156" s="92"/>
    </row>
    <row r="157" spans="1:27" s="14" customFormat="1" ht="15" customHeight="1">
      <c r="A157" s="56">
        <v>503</v>
      </c>
      <c r="B157" s="46" t="s">
        <v>43</v>
      </c>
      <c r="C157" s="50" t="s">
        <v>48</v>
      </c>
      <c r="D157" s="4" t="s">
        <v>8</v>
      </c>
      <c r="E157" s="4">
        <v>1</v>
      </c>
      <c r="F157" s="17"/>
      <c r="G157" s="10"/>
      <c r="H157" s="64"/>
      <c r="J157" s="92"/>
      <c r="K157" s="92"/>
      <c r="L157" s="44"/>
      <c r="M157" s="44"/>
      <c r="N157" s="44"/>
      <c r="O157" s="44"/>
      <c r="P157" s="44"/>
      <c r="Q157" s="43"/>
      <c r="R157" s="92"/>
      <c r="S157" s="92"/>
      <c r="T157" s="92"/>
      <c r="U157" s="94"/>
      <c r="V157" s="92"/>
      <c r="W157" s="92"/>
      <c r="X157" s="92"/>
      <c r="Y157" s="92"/>
      <c r="Z157" s="92"/>
      <c r="AA157" s="92"/>
    </row>
    <row r="158" spans="1:27" s="14" customFormat="1" ht="15" customHeight="1" thickBot="1">
      <c r="A158" s="57">
        <v>504</v>
      </c>
      <c r="B158" s="58" t="s">
        <v>39</v>
      </c>
      <c r="C158" s="59" t="s">
        <v>48</v>
      </c>
      <c r="D158" s="32" t="s">
        <v>8</v>
      </c>
      <c r="E158" s="32">
        <v>1</v>
      </c>
      <c r="F158" s="33"/>
      <c r="G158" s="61"/>
      <c r="H158" s="65"/>
      <c r="J158" s="92"/>
      <c r="K158" s="92"/>
      <c r="L158" s="44"/>
      <c r="M158" s="44"/>
      <c r="N158" s="44"/>
      <c r="O158" s="92"/>
      <c r="P158" s="92"/>
      <c r="Q158" s="92"/>
      <c r="R158" s="92"/>
      <c r="S158" s="92"/>
      <c r="T158" s="92"/>
      <c r="U158" s="94"/>
      <c r="V158" s="92"/>
      <c r="W158" s="94"/>
      <c r="X158" s="92"/>
      <c r="Y158" s="92"/>
      <c r="Z158" s="92"/>
      <c r="AA158" s="92"/>
    </row>
    <row r="159" spans="2:27" s="14" customFormat="1" ht="15" customHeight="1" thickBot="1">
      <c r="B159" s="6"/>
      <c r="C159" s="21"/>
      <c r="D159" s="140" t="s">
        <v>66</v>
      </c>
      <c r="E159" s="141"/>
      <c r="F159" s="141"/>
      <c r="G159" s="142"/>
      <c r="H159" s="122">
        <f>SUM(H156:H158)</f>
        <v>0</v>
      </c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92"/>
    </row>
    <row r="160" spans="2:27" s="14" customFormat="1" ht="15" customHeight="1">
      <c r="B160" s="6"/>
      <c r="C160" s="21"/>
      <c r="D160" s="23"/>
      <c r="E160" s="11"/>
      <c r="F160" s="24"/>
      <c r="G160" s="13"/>
      <c r="H160" s="38"/>
      <c r="J160" s="95"/>
      <c r="K160" s="95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96"/>
    </row>
    <row r="161" spans="2:27" s="14" customFormat="1" ht="15" customHeight="1">
      <c r="B161" s="6"/>
      <c r="C161" s="21"/>
      <c r="D161" s="23"/>
      <c r="E161" s="11"/>
      <c r="F161" s="24"/>
      <c r="G161" s="13"/>
      <c r="H161" s="38"/>
      <c r="J161" s="95"/>
      <c r="K161" s="95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96"/>
    </row>
    <row r="162" spans="1:8" ht="15.75" thickBot="1">
      <c r="A162" s="14"/>
      <c r="B162" s="6"/>
      <c r="C162" s="20"/>
      <c r="D162" s="23"/>
      <c r="E162" s="11"/>
      <c r="F162" s="24"/>
      <c r="G162" s="13"/>
      <c r="H162" s="13"/>
    </row>
    <row r="163" spans="1:8" ht="16.5" thickBot="1">
      <c r="A163" s="5"/>
      <c r="C163" s="41"/>
      <c r="D163" s="134" t="s">
        <v>10</v>
      </c>
      <c r="E163" s="135"/>
      <c r="F163" s="135"/>
      <c r="G163" s="136"/>
      <c r="H163" s="119">
        <f>H19+H82+H128+H154+H159</f>
        <v>0</v>
      </c>
    </row>
    <row r="164" spans="1:8" ht="16.5" thickBot="1">
      <c r="A164" s="5"/>
      <c r="C164" s="41"/>
      <c r="D164" s="134" t="s">
        <v>35</v>
      </c>
      <c r="E164" s="135"/>
      <c r="F164" s="135"/>
      <c r="G164" s="136"/>
      <c r="H164" s="120">
        <f>H163*20%</f>
        <v>0</v>
      </c>
    </row>
    <row r="165" spans="1:8" ht="16.5" thickBot="1">
      <c r="A165" s="5"/>
      <c r="C165" s="3"/>
      <c r="D165" s="137" t="s">
        <v>11</v>
      </c>
      <c r="E165" s="138"/>
      <c r="F165" s="138"/>
      <c r="G165" s="139"/>
      <c r="H165" s="121">
        <f>SUM(H163:H164)</f>
        <v>0</v>
      </c>
    </row>
    <row r="168" spans="3:8" ht="15">
      <c r="C168"/>
      <c r="D168"/>
      <c r="E168"/>
      <c r="F168"/>
      <c r="G168"/>
      <c r="H168"/>
    </row>
    <row r="169" spans="3:8" ht="15">
      <c r="C169"/>
      <c r="D169"/>
      <c r="E169"/>
      <c r="F169"/>
      <c r="G169"/>
      <c r="H169"/>
    </row>
    <row r="170" spans="3:8" ht="15">
      <c r="C170"/>
      <c r="D170"/>
      <c r="E170"/>
      <c r="F170"/>
      <c r="G170"/>
      <c r="H170"/>
    </row>
    <row r="171" spans="3:8" ht="15">
      <c r="C171"/>
      <c r="D171"/>
      <c r="E171"/>
      <c r="F171"/>
      <c r="G171"/>
      <c r="H171"/>
    </row>
    <row r="172" spans="3:8" ht="15">
      <c r="C172"/>
      <c r="D172"/>
      <c r="E172"/>
      <c r="F172"/>
      <c r="G172"/>
      <c r="H172"/>
    </row>
    <row r="173" spans="3:8" ht="15">
      <c r="C173"/>
      <c r="D173"/>
      <c r="E173"/>
      <c r="F173"/>
      <c r="G173"/>
      <c r="H173"/>
    </row>
    <row r="174" spans="3:8" ht="15">
      <c r="C174"/>
      <c r="D174"/>
      <c r="E174"/>
      <c r="F174"/>
      <c r="G174"/>
      <c r="H174"/>
    </row>
    <row r="175" spans="3:8" ht="15">
      <c r="C175"/>
      <c r="D175"/>
      <c r="E175"/>
      <c r="F175"/>
      <c r="G175"/>
      <c r="H175"/>
    </row>
    <row r="176" spans="3:8" ht="15">
      <c r="C176"/>
      <c r="D176"/>
      <c r="E176"/>
      <c r="F176"/>
      <c r="G176"/>
      <c r="H176"/>
    </row>
    <row r="177" spans="3:8" ht="15">
      <c r="C177"/>
      <c r="D177"/>
      <c r="E177"/>
      <c r="F177"/>
      <c r="G177"/>
      <c r="H177"/>
    </row>
    <row r="178" spans="3:8" ht="15">
      <c r="C178"/>
      <c r="D178"/>
      <c r="E178"/>
      <c r="F178"/>
      <c r="G178"/>
      <c r="H178"/>
    </row>
    <row r="179" spans="3:8" ht="15">
      <c r="C179"/>
      <c r="D179"/>
      <c r="E179"/>
      <c r="F179"/>
      <c r="G179"/>
      <c r="H179"/>
    </row>
    <row r="180" spans="3:8" ht="15">
      <c r="C180"/>
      <c r="D180"/>
      <c r="E180"/>
      <c r="F180"/>
      <c r="G180"/>
      <c r="H180"/>
    </row>
    <row r="181" spans="3:8" ht="15">
      <c r="C181"/>
      <c r="D181"/>
      <c r="E181"/>
      <c r="F181"/>
      <c r="G181"/>
      <c r="H181"/>
    </row>
    <row r="182" spans="3:8" ht="15">
      <c r="C182"/>
      <c r="D182"/>
      <c r="E182"/>
      <c r="F182"/>
      <c r="G182"/>
      <c r="H182"/>
    </row>
    <row r="183" spans="3:8" ht="15">
      <c r="C183"/>
      <c r="D183"/>
      <c r="E183"/>
      <c r="F183"/>
      <c r="G183"/>
      <c r="H183"/>
    </row>
    <row r="184" spans="3:8" ht="15">
      <c r="C184"/>
      <c r="D184"/>
      <c r="E184"/>
      <c r="F184"/>
      <c r="G184"/>
      <c r="H184"/>
    </row>
    <row r="185" spans="3:8" ht="15">
      <c r="C185"/>
      <c r="D185"/>
      <c r="E185"/>
      <c r="F185"/>
      <c r="G185"/>
      <c r="H185"/>
    </row>
    <row r="186" spans="3:8" ht="15">
      <c r="C186"/>
      <c r="D186"/>
      <c r="E186"/>
      <c r="F186"/>
      <c r="G186"/>
      <c r="H186"/>
    </row>
    <row r="187" spans="3:8" ht="15">
      <c r="C187"/>
      <c r="D187"/>
      <c r="E187"/>
      <c r="F187"/>
      <c r="G187"/>
      <c r="H187"/>
    </row>
    <row r="188" spans="3:8" ht="15">
      <c r="C188"/>
      <c r="D188"/>
      <c r="E188"/>
      <c r="F188"/>
      <c r="G188"/>
      <c r="H188"/>
    </row>
    <row r="189" spans="3:8" ht="15">
      <c r="C189"/>
      <c r="D189"/>
      <c r="E189"/>
      <c r="F189"/>
      <c r="G189"/>
      <c r="H189"/>
    </row>
    <row r="190" spans="3:8" ht="15">
      <c r="C190"/>
      <c r="D190"/>
      <c r="E190"/>
      <c r="F190"/>
      <c r="G190"/>
      <c r="H190"/>
    </row>
    <row r="191" spans="3:8" ht="15">
      <c r="C191"/>
      <c r="D191"/>
      <c r="E191"/>
      <c r="F191"/>
      <c r="G191"/>
      <c r="H191"/>
    </row>
    <row r="192" spans="3:8" ht="15">
      <c r="C192"/>
      <c r="D192"/>
      <c r="E192"/>
      <c r="F192"/>
      <c r="G192"/>
      <c r="H192"/>
    </row>
    <row r="193" spans="3:8" ht="15">
      <c r="C193"/>
      <c r="D193"/>
      <c r="E193"/>
      <c r="F193"/>
      <c r="G193"/>
      <c r="H193"/>
    </row>
    <row r="194" spans="3:8" ht="15">
      <c r="C194"/>
      <c r="D194"/>
      <c r="E194"/>
      <c r="F194"/>
      <c r="G194"/>
      <c r="H194"/>
    </row>
    <row r="195" spans="3:8" ht="15">
      <c r="C195"/>
      <c r="D195"/>
      <c r="E195"/>
      <c r="F195"/>
      <c r="G195"/>
      <c r="H195"/>
    </row>
    <row r="196" spans="3:8" ht="15">
      <c r="C196"/>
      <c r="D196"/>
      <c r="E196"/>
      <c r="F196"/>
      <c r="G196"/>
      <c r="H196"/>
    </row>
    <row r="197" spans="3:8" ht="15">
      <c r="C197"/>
      <c r="D197"/>
      <c r="E197"/>
      <c r="F197"/>
      <c r="G197"/>
      <c r="H197"/>
    </row>
    <row r="198" spans="3:8" ht="15">
      <c r="C198"/>
      <c r="D198"/>
      <c r="E198"/>
      <c r="F198"/>
      <c r="G198"/>
      <c r="H198"/>
    </row>
    <row r="199" spans="3:8" ht="15">
      <c r="C199"/>
      <c r="D199"/>
      <c r="E199"/>
      <c r="F199"/>
      <c r="G199"/>
      <c r="H199"/>
    </row>
    <row r="200" spans="3:8" ht="15">
      <c r="C200"/>
      <c r="D200"/>
      <c r="E200"/>
      <c r="F200"/>
      <c r="G200"/>
      <c r="H200"/>
    </row>
  </sheetData>
  <sheetProtection/>
  <mergeCells count="8">
    <mergeCell ref="D163:G163"/>
    <mergeCell ref="D164:G164"/>
    <mergeCell ref="D165:G165"/>
    <mergeCell ref="D19:G19"/>
    <mergeCell ref="D82:G82"/>
    <mergeCell ref="D128:G128"/>
    <mergeCell ref="D154:G154"/>
    <mergeCell ref="D159:G159"/>
  </mergeCells>
  <printOptions gridLines="1" horizontalCentered="1"/>
  <pageMargins left="0.7874015748031497" right="0.1968503937007874" top="1.5748031496062993" bottom="0.9055118110236221" header="0.2755905511811024" footer="0.2755905511811024"/>
  <pageSetup fitToHeight="0" fitToWidth="1" horizontalDpi="600" verticalDpi="600" orientation="portrait" paperSize="9" r:id="rId1"/>
  <headerFooter scaleWithDoc="0" alignWithMargins="0">
    <oddHeader>&amp;LTRAVAUX CONNEXES
PERIMETRE PERTURBÉ
APS&amp;C&amp;"Arial,Gras"&amp;20
Commune de CADEROUSSE
&amp;16
&amp;RPLAINE D'ORANGE
</oddHeader>
    <oddFooter>&amp;L&amp;"Arial,Gras"&amp;8SINTEGRA
travaux connexes Plaine d'Orange
projet modifié CDAF (aps)&amp;C&amp;6&amp;P&amp;R&amp;7mise à jour du:&amp;D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79"/>
  <sheetViews>
    <sheetView showZeros="0" view="pageBreakPreview" zoomScale="75" zoomScaleNormal="80" zoomScaleSheetLayoutView="75" zoomScalePageLayoutView="0" workbookViewId="0" topLeftCell="A1">
      <selection activeCell="D15" sqref="D15:D16"/>
    </sheetView>
  </sheetViews>
  <sheetFormatPr defaultColWidth="11.421875" defaultRowHeight="12.75"/>
  <cols>
    <col min="1" max="1" width="5.57421875" style="12" customWidth="1"/>
    <col min="2" max="2" width="37.28125" style="16" customWidth="1"/>
    <col min="3" max="5" width="14.421875" style="3" customWidth="1"/>
    <col min="6" max="16384" width="11.421875" style="3" customWidth="1"/>
  </cols>
  <sheetData>
    <row r="1" spans="1:242" s="9" customFormat="1" ht="42" customHeight="1" thickBot="1">
      <c r="A1" s="27"/>
      <c r="B1" s="125" t="s">
        <v>15</v>
      </c>
      <c r="C1" s="147" t="s">
        <v>36</v>
      </c>
      <c r="D1" s="148"/>
      <c r="E1" s="14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1:5" s="1" customFormat="1" ht="34.5" customHeight="1">
      <c r="A2" s="99"/>
      <c r="B2" s="100"/>
      <c r="C2" s="103" t="s">
        <v>16</v>
      </c>
      <c r="D2" s="101" t="s">
        <v>35</v>
      </c>
      <c r="E2" s="102" t="s">
        <v>17</v>
      </c>
    </row>
    <row r="3" spans="1:5" s="1" customFormat="1" ht="34.5" customHeight="1">
      <c r="A3" s="26">
        <v>1</v>
      </c>
      <c r="B3" s="104" t="s">
        <v>18</v>
      </c>
      <c r="C3" s="30">
        <f>'Détail Trx CADEROUSSE PP'!H19</f>
        <v>0</v>
      </c>
      <c r="D3" s="28">
        <f>C3*0.2</f>
        <v>0</v>
      </c>
      <c r="E3" s="29">
        <f>C3+D3</f>
        <v>0</v>
      </c>
    </row>
    <row r="4" spans="1:5" s="1" customFormat="1" ht="34.5" customHeight="1">
      <c r="A4" s="25"/>
      <c r="B4" s="22"/>
      <c r="C4" s="31"/>
      <c r="D4" s="31">
        <f aca="true" t="shared" si="0" ref="D4:D11">C4*0.2</f>
        <v>0</v>
      </c>
      <c r="E4" s="126"/>
    </row>
    <row r="5" spans="1:5" s="1" customFormat="1" ht="34.5" customHeight="1">
      <c r="A5" s="26">
        <v>2</v>
      </c>
      <c r="B5" s="105" t="s">
        <v>31</v>
      </c>
      <c r="C5" s="30">
        <f>'Détail Trx CADEROUSSE PP'!H82</f>
        <v>0</v>
      </c>
      <c r="D5" s="28">
        <f t="shared" si="0"/>
        <v>0</v>
      </c>
      <c r="E5" s="29">
        <f>C5+D5</f>
        <v>0</v>
      </c>
    </row>
    <row r="6" spans="1:5" s="1" customFormat="1" ht="34.5" customHeight="1">
      <c r="A6" s="25"/>
      <c r="B6" s="22"/>
      <c r="C6" s="31"/>
      <c r="D6" s="31"/>
      <c r="E6" s="126"/>
    </row>
    <row r="7" spans="1:5" s="1" customFormat="1" ht="34.5" customHeight="1">
      <c r="A7" s="26">
        <v>3</v>
      </c>
      <c r="B7" s="104" t="s">
        <v>19</v>
      </c>
      <c r="C7" s="30">
        <f>'Détail Trx CADEROUSSE PP'!H128</f>
        <v>0</v>
      </c>
      <c r="D7" s="28">
        <f t="shared" si="0"/>
        <v>0</v>
      </c>
      <c r="E7" s="29">
        <f>C7+D7</f>
        <v>0</v>
      </c>
    </row>
    <row r="8" spans="1:5" s="1" customFormat="1" ht="34.5" customHeight="1">
      <c r="A8" s="25"/>
      <c r="B8" s="22"/>
      <c r="C8" s="31"/>
      <c r="D8" s="31"/>
      <c r="E8" s="126"/>
    </row>
    <row r="9" spans="1:5" s="1" customFormat="1" ht="34.5" customHeight="1">
      <c r="A9" s="127">
        <v>4</v>
      </c>
      <c r="B9" s="104" t="s">
        <v>32</v>
      </c>
      <c r="C9" s="30">
        <f>'Détail Trx CADEROUSSE PP'!H154</f>
        <v>0</v>
      </c>
      <c r="D9" s="28">
        <f t="shared" si="0"/>
        <v>0</v>
      </c>
      <c r="E9" s="29">
        <f>C9+D9</f>
        <v>0</v>
      </c>
    </row>
    <row r="10" spans="1:5" s="1" customFormat="1" ht="34.5" customHeight="1">
      <c r="A10" s="25"/>
      <c r="B10" s="22"/>
      <c r="C10" s="31"/>
      <c r="D10" s="31"/>
      <c r="E10" s="126"/>
    </row>
    <row r="11" spans="1:5" s="1" customFormat="1" ht="34.5" customHeight="1">
      <c r="A11" s="127">
        <v>5</v>
      </c>
      <c r="B11" s="104" t="s">
        <v>30</v>
      </c>
      <c r="C11" s="30">
        <f>'Détail Trx CADEROUSSE PP'!H159</f>
        <v>0</v>
      </c>
      <c r="D11" s="28">
        <f t="shared" si="0"/>
        <v>0</v>
      </c>
      <c r="E11" s="29">
        <f>C11+D11</f>
        <v>0</v>
      </c>
    </row>
    <row r="12" spans="1:5" s="1" customFormat="1" ht="34.5" customHeight="1">
      <c r="A12" s="25"/>
      <c r="B12" s="22"/>
      <c r="C12" s="31"/>
      <c r="D12" s="31"/>
      <c r="E12" s="126"/>
    </row>
    <row r="13" spans="1:5" s="1" customFormat="1" ht="34.5" customHeight="1">
      <c r="A13" s="26">
        <v>6</v>
      </c>
      <c r="B13" s="106" t="s">
        <v>24</v>
      </c>
      <c r="C13" s="30">
        <f>(C3+C5+C7+C9+C11)*0.15</f>
        <v>0</v>
      </c>
      <c r="D13" s="28">
        <f>C13*0.2</f>
        <v>0</v>
      </c>
      <c r="E13" s="29">
        <f>C13+D13</f>
        <v>0</v>
      </c>
    </row>
    <row r="14" spans="1:5" s="1" customFormat="1" ht="34.5" customHeight="1" thickBot="1">
      <c r="A14" s="25"/>
      <c r="B14" s="22"/>
      <c r="C14" s="31"/>
      <c r="D14" s="31">
        <f>C14*0.196</f>
        <v>0</v>
      </c>
      <c r="E14" s="126"/>
    </row>
    <row r="15" spans="1:5" s="1" customFormat="1" ht="18" customHeight="1" thickBot="1">
      <c r="A15" s="143" t="s">
        <v>20</v>
      </c>
      <c r="B15" s="144"/>
      <c r="C15" s="129" t="s">
        <v>21</v>
      </c>
      <c r="D15" s="132" t="s">
        <v>22</v>
      </c>
      <c r="E15" s="130" t="s">
        <v>23</v>
      </c>
    </row>
    <row r="16" spans="1:5" s="1" customFormat="1" ht="18" customHeight="1" thickBot="1">
      <c r="A16" s="145" t="s">
        <v>67</v>
      </c>
      <c r="B16" s="146"/>
      <c r="C16" s="131">
        <f>SUM(C3,C5,C7,C9,C11,C13,)</f>
        <v>0</v>
      </c>
      <c r="D16" s="133">
        <f>SUM(D3,D5,D7,D9,D11,D13,)</f>
        <v>0</v>
      </c>
      <c r="E16" s="128">
        <f>SUM(E3,E5,E7,E9,E11,E13,)</f>
        <v>0</v>
      </c>
    </row>
    <row r="17" ht="30" customHeight="1">
      <c r="B17"/>
    </row>
    <row r="18" spans="1:2" ht="12.75">
      <c r="A18" s="15"/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</sheetData>
  <sheetProtection/>
  <mergeCells count="3">
    <mergeCell ref="A15:B15"/>
    <mergeCell ref="A16:B16"/>
    <mergeCell ref="C1:E1"/>
  </mergeCells>
  <printOptions horizontalCentered="1" verticalCentered="1"/>
  <pageMargins left="0.1968503937007874" right="0.1968503937007874" top="0.1968503937007874" bottom="0.3937007874015748" header="0.7874015748031497" footer="0.2755905511811024"/>
  <pageSetup fitToHeight="1" fitToWidth="1" horizontalDpi="600" verticalDpi="600" orientation="portrait" paperSize="9" r:id="rId1"/>
  <headerFooter scaleWithDoc="0" alignWithMargins="0">
    <oddHeader>&amp;LTRAVAUX CONNEXES   
PERIMETRE PERTURBÉ
APS
&amp;C&amp;"Arial,Gras"&amp;20RÉCAPITULATIF&amp;RPLAINE D'ORANGE</oddHeader>
    <oddFooter>&amp;L&amp;"Arial,Gras"&amp;8SINTEGRA
travaux connexes Plaine d'Orange
projet modifié CDAF (aps)&amp;C&amp;6&amp;P&amp;R&amp;6mise à jour du :&amp;D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BEAUR</dc:creator>
  <cp:keywords/>
  <dc:description/>
  <cp:lastModifiedBy>j.quijoux</cp:lastModifiedBy>
  <cp:lastPrinted>2017-04-26T12:24:35Z</cp:lastPrinted>
  <dcterms:created xsi:type="dcterms:W3CDTF">1998-06-24T09:33:29Z</dcterms:created>
  <dcterms:modified xsi:type="dcterms:W3CDTF">2018-05-22T08:39:53Z</dcterms:modified>
  <cp:category/>
  <cp:version/>
  <cp:contentType/>
  <cp:contentStatus/>
</cp:coreProperties>
</file>