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576" activeTab="1"/>
  </bookViews>
  <sheets>
    <sheet name="Détail Trx MORNAS PP" sheetId="1" r:id="rId1"/>
    <sheet name="Recap MORNAS PP" sheetId="2" r:id="rId2"/>
  </sheets>
  <definedNames>
    <definedName name="abattage">#REF!</definedName>
    <definedName name="création_d_une_haie" localSheetId="0">#REF!</definedName>
    <definedName name="création_d_une_haie" localSheetId="1">#REF!</definedName>
    <definedName name="création_d_une_haie">#REF!</definedName>
    <definedName name="_xlnm.Print_Titles" localSheetId="0">'Détail Trx MORNAS PP'!$1:$1</definedName>
    <definedName name="_xlnm.Print_Titles" localSheetId="1">'Recap MORNAS PP'!$1:$1</definedName>
    <definedName name="nivellement" localSheetId="0">#REF!</definedName>
    <definedName name="nivellement" localSheetId="1">#REF!</definedName>
    <definedName name="nivellement">#REF!</definedName>
    <definedName name="_xlnm.Print_Area" localSheetId="0">'Détail Trx MORNAS PP'!$A$1:$H$68</definedName>
    <definedName name="_xlnm.Print_Area" localSheetId="1">'Recap MORNAS PP'!$A$1:$E$18</definedName>
  </definedNames>
  <calcPr fullCalcOnLoad="1"/>
</workbook>
</file>

<file path=xl/sharedStrings.xml><?xml version="1.0" encoding="utf-8"?>
<sst xmlns="http://schemas.openxmlformats.org/spreadsheetml/2006/main" count="195" uniqueCount="60">
  <si>
    <t>Désignation des travaux</t>
  </si>
  <si>
    <t>Unité</t>
  </si>
  <si>
    <t>Quantité</t>
  </si>
  <si>
    <t>N° des prix</t>
  </si>
  <si>
    <t>Prix Unit. HT</t>
  </si>
  <si>
    <t>Montant HT</t>
  </si>
  <si>
    <t>ml</t>
  </si>
  <si>
    <t>u</t>
  </si>
  <si>
    <t>m²</t>
  </si>
  <si>
    <t>MONTANT TOTAL H.T.</t>
  </si>
  <si>
    <t>MONTANT TOTAL T.T.C.</t>
  </si>
  <si>
    <t>suppression de végétation linéaire</t>
  </si>
  <si>
    <t>décompactage de chemin de terre</t>
  </si>
  <si>
    <t>AMÉNAGEMENT PAYSAGER</t>
  </si>
  <si>
    <t>TYPES DE TRAVAUX</t>
  </si>
  <si>
    <t>montants H.T.</t>
  </si>
  <si>
    <t>montants T.T.C.</t>
  </si>
  <si>
    <t>VOIRIE</t>
  </si>
  <si>
    <t>HYDRAULIQUE AGRICOLE</t>
  </si>
  <si>
    <t>MONTANT TOTAL DES</t>
  </si>
  <si>
    <t>H.T.</t>
  </si>
  <si>
    <t>T.V.A.</t>
  </si>
  <si>
    <t>T.T.C.</t>
  </si>
  <si>
    <t>MAITRISE D'ŒUVRE et IMPRÉVUS (15%)</t>
  </si>
  <si>
    <t>Situation des travaux</t>
  </si>
  <si>
    <t>création de fossé</t>
  </si>
  <si>
    <t>griffage</t>
  </si>
  <si>
    <t>mise en place de clôture</t>
  </si>
  <si>
    <t>REMISE EN ÉTAT DES SOLS</t>
  </si>
  <si>
    <t>IRRIGATION PRIVÉE</t>
  </si>
  <si>
    <t>REMISE EN ÉTATS DES SOLS</t>
  </si>
  <si>
    <t>AMÉNAGEMENTS PAYSAGERS</t>
  </si>
  <si>
    <t>débroussaillage</t>
  </si>
  <si>
    <t>f et m en place de buse Ø 600</t>
  </si>
  <si>
    <t>MORNAS</t>
  </si>
  <si>
    <t>TVA 20 %</t>
  </si>
  <si>
    <t>suppression canal béton</t>
  </si>
  <si>
    <t>forage à réaliser</t>
  </si>
  <si>
    <t>comblement de fossé</t>
  </si>
  <si>
    <t>4ZE</t>
  </si>
  <si>
    <t>4ZA</t>
  </si>
  <si>
    <t>4ZD</t>
  </si>
  <si>
    <t>4ZB</t>
  </si>
  <si>
    <t>4ZC</t>
  </si>
  <si>
    <t>suppression de végétation</t>
  </si>
  <si>
    <t>curage de fossé</t>
  </si>
  <si>
    <t>création de haie</t>
  </si>
  <si>
    <t>forfait</t>
  </si>
  <si>
    <t>création de chemin empierré l=4m</t>
  </si>
  <si>
    <t>création de chemin d'exploitation</t>
  </si>
  <si>
    <t>m3</t>
  </si>
  <si>
    <t>cne</t>
  </si>
  <si>
    <t>réfection 2 piliers de portail</t>
  </si>
  <si>
    <t>141-1</t>
  </si>
  <si>
    <t>141-2</t>
  </si>
  <si>
    <t>suppression de linéaire de souches</t>
  </si>
  <si>
    <t>apport de terre végétale</t>
  </si>
  <si>
    <t>élagage peupliers</t>
  </si>
  <si>
    <t xml:space="preserve">MONTANT TOTAL </t>
  </si>
  <si>
    <t xml:space="preserve"> TRAVAUX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</si>
</sst>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;;;"/>
    <numFmt numFmtId="173" formatCode="#,##0\ &quot;F&quot;"/>
    <numFmt numFmtId="174" formatCode="#,##0.00\ &quot;F&quot;"/>
    <numFmt numFmtId="175" formatCode="#,##0.00\ _F"/>
    <numFmt numFmtId="176" formatCode="0.0"/>
    <numFmt numFmtId="177" formatCode="0.0000"/>
    <numFmt numFmtId="178" formatCode="0.000"/>
    <numFmt numFmtId="179" formatCode="0.00000"/>
    <numFmt numFmtId="180" formatCode="_-* #,##0.0\ _F_-;\-* #,##0.0\ _F_-;_-* &quot;-&quot;??\ _F_-;_-@_-"/>
    <numFmt numFmtId="181" formatCode="#,##0.00\ [$€-1]"/>
    <numFmt numFmtId="182" formatCode="#,##0.00\ [$€-1];[Red]#,##0.00\ [$€-1]"/>
    <numFmt numFmtId="183" formatCode="_-* #,##0.00\ [$€-1]_-;\-* #,##0.00\ [$€-1]_-;_-* &quot;-&quot;??\ [$€-1]_-"/>
    <numFmt numFmtId="184" formatCode="_-* #,##0\ _F_-;\-* #,##0\ _F_-;_-* &quot;-&quot;??\ _F_-;_-@_-"/>
    <numFmt numFmtId="185" formatCode="_-* #,##0.000\ _F_-;\-* #,##0.000\ _F_-;_-* &quot;-&quot;??\ _F_-;_-@_-"/>
    <numFmt numFmtId="186" formatCode="mmm\-yyyy"/>
    <numFmt numFmtId="187" formatCode="&quot;Vrai&quot;;&quot;Vrai&quot;;&quot;Faux&quot;"/>
    <numFmt numFmtId="188" formatCode="&quot;Actif&quot;;&quot;Actif&quot;;&quot;Inactif&quot;"/>
    <numFmt numFmtId="189" formatCode="#,##0.0\ [$€-1];[Red]#,##0.0\ [$€-1]"/>
    <numFmt numFmtId="190" formatCode="#,##0\ [$€-1];[Red]#,##0\ [$€-1]"/>
    <numFmt numFmtId="191" formatCode="0.000000"/>
    <numFmt numFmtId="192" formatCode="##&quot;ha&quot;\ ##\a\ ##&quot;ca&quot;"/>
    <numFmt numFmtId="193" formatCode="#,##0.00\ &quot;€&quot;"/>
    <numFmt numFmtId="194" formatCode="#,##0.00_ ;\-#,##0.00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1" fontId="0" fillId="0" borderId="0" xfId="46" applyFont="1" applyFill="1" applyBorder="1" applyAlignment="1" applyProtection="1">
      <alignment/>
      <protection locked="0"/>
    </xf>
    <xf numFmtId="171" fontId="0" fillId="0" borderId="0" xfId="46" applyFont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171" fontId="5" fillId="0" borderId="10" xfId="46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1" fontId="0" fillId="0" borderId="0" xfId="46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71" fontId="5" fillId="0" borderId="0" xfId="46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71" fontId="0" fillId="0" borderId="12" xfId="46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175" fontId="0" fillId="0" borderId="0" xfId="0" applyNumberFormat="1" applyAlignment="1" applyProtection="1">
      <alignment/>
      <protection locked="0"/>
    </xf>
    <xf numFmtId="175" fontId="0" fillId="0" borderId="12" xfId="46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/>
      <protection locked="0"/>
    </xf>
    <xf numFmtId="175" fontId="0" fillId="0" borderId="11" xfId="0" applyNumberFormat="1" applyFont="1" applyBorder="1" applyAlignment="1" applyProtection="1">
      <alignment vertical="center"/>
      <protection locked="0"/>
    </xf>
    <xf numFmtId="175" fontId="0" fillId="0" borderId="10" xfId="0" applyNumberFormat="1" applyFont="1" applyBorder="1" applyAlignment="1" applyProtection="1">
      <alignment vertical="center"/>
      <protection locked="0"/>
    </xf>
    <xf numFmtId="175" fontId="0" fillId="0" borderId="17" xfId="0" applyNumberFormat="1" applyFont="1" applyBorder="1" applyAlignment="1" applyProtection="1">
      <alignment vertical="center"/>
      <protection locked="0"/>
    </xf>
    <xf numFmtId="175" fontId="0" fillId="0" borderId="0" xfId="0" applyNumberFormat="1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8" fillId="0" borderId="20" xfId="0" applyFont="1" applyBorder="1" applyAlignment="1" applyProtection="1">
      <alignment horizontal="center" vertical="center"/>
      <protection locked="0"/>
    </xf>
    <xf numFmtId="171" fontId="5" fillId="0" borderId="20" xfId="46" applyFont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1" fontId="5" fillId="0" borderId="19" xfId="46" applyFont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right" vertical="center"/>
      <protection locked="0"/>
    </xf>
    <xf numFmtId="184" fontId="5" fillId="35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 horizontal="left"/>
    </xf>
    <xf numFmtId="171" fontId="5" fillId="36" borderId="10" xfId="46" applyFont="1" applyFill="1" applyBorder="1" applyAlignment="1" applyProtection="1">
      <alignment horizontal="center" vertical="center"/>
      <protection/>
    </xf>
    <xf numFmtId="1" fontId="0" fillId="35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left"/>
    </xf>
    <xf numFmtId="1" fontId="0" fillId="0" borderId="21" xfId="0" applyNumberFormat="1" applyBorder="1" applyAlignment="1">
      <alignment horizontal="center"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171" fontId="5" fillId="36" borderId="20" xfId="46" applyFont="1" applyFill="1" applyBorder="1" applyAlignment="1" applyProtection="1">
      <alignment horizontal="center" vertical="center"/>
      <protection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 horizontal="left"/>
    </xf>
    <xf numFmtId="1" fontId="0" fillId="0" borderId="18" xfId="0" applyNumberFormat="1" applyBorder="1" applyAlignment="1">
      <alignment horizontal="center"/>
    </xf>
    <xf numFmtId="171" fontId="5" fillId="0" borderId="18" xfId="46" applyFont="1" applyBorder="1" applyAlignment="1" applyProtection="1">
      <alignment horizontal="center" vertical="center"/>
      <protection locked="0"/>
    </xf>
    <xf numFmtId="171" fontId="5" fillId="36" borderId="18" xfId="46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Border="1" applyAlignment="1">
      <alignment horizontal="left"/>
    </xf>
    <xf numFmtId="1" fontId="0" fillId="35" borderId="18" xfId="0" applyNumberFormat="1" applyFill="1" applyBorder="1" applyAlignment="1">
      <alignment horizontal="center"/>
    </xf>
    <xf numFmtId="171" fontId="12" fillId="36" borderId="10" xfId="46" applyFont="1" applyFill="1" applyBorder="1" applyAlignment="1" applyProtection="1">
      <alignment horizontal="center" vertical="center"/>
      <protection/>
    </xf>
    <xf numFmtId="171" fontId="12" fillId="36" borderId="20" xfId="46" applyFont="1" applyFill="1" applyBorder="1" applyAlignment="1" applyProtection="1">
      <alignment horizontal="center" vertical="center"/>
      <protection/>
    </xf>
    <xf numFmtId="171" fontId="12" fillId="36" borderId="24" xfId="46" applyFont="1" applyFill="1" applyBorder="1" applyAlignment="1" applyProtection="1">
      <alignment horizontal="center" vertical="center"/>
      <protection/>
    </xf>
    <xf numFmtId="171" fontId="12" fillId="36" borderId="25" xfId="46" applyFont="1" applyFill="1" applyBorder="1" applyAlignment="1" applyProtection="1">
      <alignment horizontal="center" vertical="center"/>
      <protection/>
    </xf>
    <xf numFmtId="171" fontId="12" fillId="36" borderId="18" xfId="46" applyFont="1" applyFill="1" applyBorder="1" applyAlignment="1" applyProtection="1">
      <alignment horizontal="center" vertical="center"/>
      <protection/>
    </xf>
    <xf numFmtId="171" fontId="12" fillId="36" borderId="26" xfId="46" applyFont="1" applyFill="1" applyBorder="1" applyAlignment="1" applyProtection="1">
      <alignment horizontal="center" vertical="center"/>
      <protection/>
    </xf>
    <xf numFmtId="1" fontId="0" fillId="35" borderId="20" xfId="0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 horizontal="left"/>
    </xf>
    <xf numFmtId="171" fontId="12" fillId="36" borderId="28" xfId="46" applyFont="1" applyFill="1" applyBorder="1" applyAlignment="1" applyProtection="1">
      <alignment horizontal="center" vertical="center"/>
      <protection/>
    </xf>
    <xf numFmtId="171" fontId="5" fillId="36" borderId="20" xfId="46" applyNumberFormat="1" applyFont="1" applyFill="1" applyBorder="1" applyAlignment="1" applyProtection="1">
      <alignment horizontal="center" vertical="center"/>
      <protection/>
    </xf>
    <xf numFmtId="171" fontId="5" fillId="36" borderId="10" xfId="46" applyNumberFormat="1" applyFont="1" applyFill="1" applyBorder="1" applyAlignment="1" applyProtection="1">
      <alignment horizontal="center" vertical="center"/>
      <protection/>
    </xf>
    <xf numFmtId="171" fontId="5" fillId="36" borderId="18" xfId="46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/>
      <protection locked="0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vertical="center"/>
      <protection locked="0"/>
    </xf>
    <xf numFmtId="1" fontId="0" fillId="0" borderId="29" xfId="0" applyNumberFormat="1" applyBorder="1" applyAlignment="1">
      <alignment horizontal="center"/>
    </xf>
    <xf numFmtId="0" fontId="8" fillId="0" borderId="30" xfId="0" applyFont="1" applyBorder="1" applyAlignment="1" applyProtection="1">
      <alignment horizontal="center" vertical="center"/>
      <protection locked="0"/>
    </xf>
    <xf numFmtId="171" fontId="5" fillId="0" borderId="30" xfId="46" applyFont="1" applyBorder="1" applyAlignment="1" applyProtection="1">
      <alignment horizontal="center" vertical="center"/>
      <protection locked="0"/>
    </xf>
    <xf numFmtId="171" fontId="5" fillId="36" borderId="30" xfId="46" applyFont="1" applyFill="1" applyBorder="1" applyAlignment="1" applyProtection="1">
      <alignment horizontal="center" vertical="center"/>
      <protection/>
    </xf>
    <xf numFmtId="1" fontId="0" fillId="0" borderId="30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left"/>
    </xf>
    <xf numFmtId="1" fontId="0" fillId="0" borderId="30" xfId="0" applyNumberFormat="1" applyBorder="1" applyAlignment="1">
      <alignment horizontal="left"/>
    </xf>
    <xf numFmtId="0" fontId="5" fillId="35" borderId="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/>
      <protection locked="0"/>
    </xf>
    <xf numFmtId="1" fontId="5" fillId="35" borderId="0" xfId="0" applyNumberFormat="1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173" fontId="5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/>
      <protection locked="0"/>
    </xf>
    <xf numFmtId="171" fontId="0" fillId="35" borderId="0" xfId="0" applyNumberFormat="1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171" fontId="0" fillId="35" borderId="0" xfId="0" applyNumberForma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1" fontId="0" fillId="35" borderId="0" xfId="0" applyNumberFormat="1" applyFill="1" applyBorder="1" applyAlignment="1">
      <alignment horizontal="left"/>
    </xf>
    <xf numFmtId="171" fontId="5" fillId="35" borderId="0" xfId="0" applyNumberFormat="1" applyFont="1" applyFill="1" applyBorder="1" applyAlignment="1" applyProtection="1">
      <alignment horizontal="right" vertical="center"/>
      <protection locked="0"/>
    </xf>
    <xf numFmtId="15" fontId="5" fillId="35" borderId="0" xfId="0" applyNumberFormat="1" applyFont="1" applyFill="1" applyBorder="1" applyAlignment="1" applyProtection="1">
      <alignment/>
      <protection locked="0"/>
    </xf>
    <xf numFmtId="0" fontId="11" fillId="35" borderId="0" xfId="0" applyFont="1" applyFill="1" applyBorder="1" applyAlignment="1" applyProtection="1">
      <alignment wrapText="1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vertical="center"/>
      <protection locked="0"/>
    </xf>
    <xf numFmtId="175" fontId="4" fillId="33" borderId="33" xfId="46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171" fontId="0" fillId="0" borderId="0" xfId="46" applyBorder="1" applyAlignment="1" applyProtection="1">
      <alignment/>
      <protection locked="0"/>
    </xf>
    <xf numFmtId="175" fontId="0" fillId="0" borderId="0" xfId="46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1" fontId="0" fillId="35" borderId="30" xfId="0" applyNumberFormat="1" applyFill="1" applyBorder="1" applyAlignment="1">
      <alignment horizontal="center"/>
    </xf>
    <xf numFmtId="171" fontId="12" fillId="36" borderId="30" xfId="46" applyFont="1" applyFill="1" applyBorder="1" applyAlignment="1" applyProtection="1">
      <alignment horizontal="center" vertical="center"/>
      <protection/>
    </xf>
    <xf numFmtId="1" fontId="17" fillId="0" borderId="10" xfId="0" applyNumberFormat="1" applyFont="1" applyBorder="1" applyAlignment="1">
      <alignment horizontal="center"/>
    </xf>
    <xf numFmtId="0" fontId="5" fillId="0" borderId="35" xfId="0" applyFont="1" applyBorder="1" applyAlignment="1" applyProtection="1">
      <alignment/>
      <protection locked="0"/>
    </xf>
    <xf numFmtId="0" fontId="0" fillId="35" borderId="30" xfId="0" applyFont="1" applyFill="1" applyBorder="1" applyAlignment="1" applyProtection="1">
      <alignment vertical="center"/>
      <protection locked="0"/>
    </xf>
    <xf numFmtId="171" fontId="5" fillId="36" borderId="30" xfId="46" applyNumberFormat="1" applyFont="1" applyFill="1" applyBorder="1" applyAlignment="1" applyProtection="1">
      <alignment horizontal="center" vertical="center"/>
      <protection/>
    </xf>
    <xf numFmtId="176" fontId="0" fillId="0" borderId="22" xfId="0" applyNumberFormat="1" applyBorder="1" applyAlignment="1">
      <alignment horizontal="center"/>
    </xf>
    <xf numFmtId="1" fontId="0" fillId="0" borderId="18" xfId="0" applyNumberFormat="1" applyFont="1" applyBorder="1" applyAlignment="1">
      <alignment horizontal="left"/>
    </xf>
    <xf numFmtId="176" fontId="0" fillId="0" borderId="21" xfId="0" applyNumberFormat="1" applyBorder="1" applyAlignment="1">
      <alignment horizontal="center"/>
    </xf>
    <xf numFmtId="1" fontId="0" fillId="0" borderId="36" xfId="0" applyNumberFormat="1" applyFont="1" applyBorder="1" applyAlignment="1">
      <alignment horizontal="left"/>
    </xf>
    <xf numFmtId="171" fontId="14" fillId="37" borderId="37" xfId="46" applyFont="1" applyFill="1" applyBorder="1" applyAlignment="1" applyProtection="1">
      <alignment horizontal="center" vertical="center"/>
      <protection/>
    </xf>
    <xf numFmtId="171" fontId="4" fillId="37" borderId="37" xfId="46" applyFont="1" applyFill="1" applyBorder="1" applyAlignment="1" applyProtection="1">
      <alignment horizontal="center" vertical="center"/>
      <protection/>
    </xf>
    <xf numFmtId="171" fontId="14" fillId="37" borderId="38" xfId="46" applyNumberFormat="1" applyFont="1" applyFill="1" applyBorder="1" applyAlignment="1" applyProtection="1">
      <alignment horizontal="center" vertical="center"/>
      <protection/>
    </xf>
    <xf numFmtId="171" fontId="4" fillId="37" borderId="38" xfId="46" applyFont="1" applyFill="1" applyBorder="1" applyAlignment="1" applyProtection="1">
      <alignment horizontal="center" vertical="center"/>
      <protection/>
    </xf>
    <xf numFmtId="43" fontId="14" fillId="37" borderId="37" xfId="46" applyNumberFormat="1" applyFont="1" applyFill="1" applyBorder="1" applyAlignment="1" applyProtection="1">
      <alignment horizontal="center" vertical="center"/>
      <protection/>
    </xf>
    <xf numFmtId="171" fontId="4" fillId="36" borderId="39" xfId="46" applyFont="1" applyFill="1" applyBorder="1" applyAlignment="1" applyProtection="1">
      <alignment horizontal="center" vertical="center"/>
      <protection/>
    </xf>
    <xf numFmtId="171" fontId="4" fillId="36" borderId="38" xfId="46" applyFont="1" applyFill="1" applyBorder="1" applyAlignment="1" applyProtection="1">
      <alignment horizontal="center" vertical="center"/>
      <protection/>
    </xf>
    <xf numFmtId="192" fontId="1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190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33" borderId="38" xfId="0" applyFont="1" applyFill="1" applyBorder="1" applyAlignment="1" applyProtection="1">
      <alignment horizontal="center" vertical="center" wrapText="1"/>
      <protection locked="0"/>
    </xf>
    <xf numFmtId="175" fontId="4" fillId="33" borderId="40" xfId="46" applyNumberFormat="1" applyFont="1" applyFill="1" applyBorder="1" applyAlignment="1" applyProtection="1">
      <alignment horizontal="center" vertical="center" wrapText="1"/>
      <protection locked="0"/>
    </xf>
    <xf numFmtId="171" fontId="4" fillId="33" borderId="41" xfId="46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175" fontId="4" fillId="0" borderId="42" xfId="0" applyNumberFormat="1" applyFont="1" applyBorder="1" applyAlignment="1" applyProtection="1">
      <alignment vertical="center"/>
      <protection locked="0"/>
    </xf>
    <xf numFmtId="0" fontId="4" fillId="0" borderId="43" xfId="0" applyFont="1" applyBorder="1" applyAlignment="1">
      <alignment horizontal="center" vertical="center"/>
    </xf>
    <xf numFmtId="175" fontId="4" fillId="0" borderId="44" xfId="0" applyNumberFormat="1" applyFont="1" applyBorder="1" applyAlignment="1" applyProtection="1">
      <alignment vertical="center"/>
      <protection locked="0"/>
    </xf>
    <xf numFmtId="175" fontId="4" fillId="0" borderId="43" xfId="0" applyNumberFormat="1" applyFont="1" applyBorder="1" applyAlignment="1" applyProtection="1">
      <alignment horizontal="center" vertical="center"/>
      <protection locked="0"/>
    </xf>
    <xf numFmtId="175" fontId="0" fillId="0" borderId="25" xfId="0" applyNumberFormat="1" applyFont="1" applyBorder="1" applyAlignment="1" applyProtection="1">
      <alignment vertical="center"/>
      <protection locked="0"/>
    </xf>
    <xf numFmtId="175" fontId="0" fillId="0" borderId="45" xfId="0" applyNumberFormat="1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/>
      <protection locked="0"/>
    </xf>
    <xf numFmtId="0" fontId="9" fillId="34" borderId="46" xfId="0" applyFont="1" applyFill="1" applyBorder="1" applyAlignment="1" applyProtection="1">
      <alignment horizontal="centerContinuous" vertical="center"/>
      <protection locked="0"/>
    </xf>
    <xf numFmtId="0" fontId="9" fillId="34" borderId="35" xfId="0" applyFont="1" applyFill="1" applyBorder="1" applyAlignment="1" applyProtection="1">
      <alignment horizontal="centerContinuous" vertical="center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171" fontId="6" fillId="33" borderId="19" xfId="46" applyFont="1" applyFill="1" applyBorder="1" applyAlignment="1" applyProtection="1">
      <alignment horizontal="center" vertical="center" wrapText="1"/>
      <protection locked="0"/>
    </xf>
    <xf numFmtId="171" fontId="6" fillId="33" borderId="28" xfId="46" applyFont="1" applyFill="1" applyBorder="1" applyAlignment="1" applyProtection="1">
      <alignment horizontal="center" vertical="center" wrapText="1"/>
      <protection locked="0"/>
    </xf>
    <xf numFmtId="0" fontId="13" fillId="33" borderId="15" xfId="0" applyFont="1" applyFill="1" applyBorder="1" applyAlignment="1" applyProtection="1">
      <alignment horizontal="center" vertical="center" wrapText="1"/>
      <protection locked="0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right" vertical="center"/>
      <protection locked="0"/>
    </xf>
    <xf numFmtId="0" fontId="4" fillId="0" borderId="39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47" xfId="0" applyFont="1" applyBorder="1" applyAlignment="1" applyProtection="1">
      <alignment horizontal="right"/>
      <protection locked="0"/>
    </xf>
    <xf numFmtId="0" fontId="4" fillId="0" borderId="38" xfId="0" applyFont="1" applyBorder="1" applyAlignment="1" applyProtection="1">
      <alignment horizontal="right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171" fontId="6" fillId="33" borderId="15" xfId="46" applyFont="1" applyFill="1" applyBorder="1" applyAlignment="1" applyProtection="1">
      <alignment horizontal="center" vertical="center" wrapText="1"/>
      <protection locked="0"/>
    </xf>
    <xf numFmtId="171" fontId="6" fillId="33" borderId="47" xfId="46" applyFont="1" applyFill="1" applyBorder="1" applyAlignment="1" applyProtection="1">
      <alignment horizontal="center" vertical="center" wrapText="1"/>
      <protection locked="0"/>
    </xf>
    <xf numFmtId="171" fontId="6" fillId="33" borderId="38" xfId="46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02"/>
  <sheetViews>
    <sheetView showZeros="0" zoomScale="85" zoomScaleNormal="85" zoomScaleSheetLayoutView="75" workbookViewId="0" topLeftCell="A37">
      <selection activeCell="G62" sqref="G62:H62"/>
    </sheetView>
  </sheetViews>
  <sheetFormatPr defaultColWidth="11.421875" defaultRowHeight="12.75"/>
  <cols>
    <col min="1" max="1" width="5.7109375" style="23" customWidth="1"/>
    <col min="2" max="2" width="4.140625" style="14" customWidth="1"/>
    <col min="3" max="3" width="29.57421875" style="2" customWidth="1"/>
    <col min="4" max="4" width="8.7109375" style="14" customWidth="1"/>
    <col min="5" max="5" width="8.7109375" style="2" customWidth="1"/>
    <col min="6" max="6" width="8.7109375" style="14" customWidth="1"/>
    <col min="7" max="7" width="12.28125" style="8" customWidth="1"/>
    <col min="8" max="8" width="15.57421875" style="7" customWidth="1"/>
    <col min="9" max="16384" width="11.421875" style="3" customWidth="1"/>
  </cols>
  <sheetData>
    <row r="1" spans="1:8" s="9" customFormat="1" ht="42" customHeight="1" thickBot="1">
      <c r="A1" s="166" t="s">
        <v>24</v>
      </c>
      <c r="B1" s="167" t="s">
        <v>51</v>
      </c>
      <c r="C1" s="163" t="s">
        <v>0</v>
      </c>
      <c r="D1" s="163" t="s">
        <v>1</v>
      </c>
      <c r="E1" s="163" t="s">
        <v>2</v>
      </c>
      <c r="F1" s="163" t="s">
        <v>3</v>
      </c>
      <c r="G1" s="164" t="s">
        <v>4</v>
      </c>
      <c r="H1" s="165" t="s">
        <v>5</v>
      </c>
    </row>
    <row r="2" spans="1:100" s="11" customFormat="1" ht="34.5" customHeight="1" thickBot="1">
      <c r="A2" s="161" t="s">
        <v>17</v>
      </c>
      <c r="B2" s="162"/>
      <c r="C2" s="162"/>
      <c r="D2" s="162"/>
      <c r="E2" s="162"/>
      <c r="F2" s="162"/>
      <c r="G2" s="162"/>
      <c r="H2" s="162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</row>
    <row r="3" spans="1:100" s="11" customFormat="1" ht="15" customHeight="1">
      <c r="A3" s="61">
        <v>101</v>
      </c>
      <c r="B3" s="62" t="s">
        <v>39</v>
      </c>
      <c r="C3" s="98" t="s">
        <v>49</v>
      </c>
      <c r="D3" s="45" t="s">
        <v>6</v>
      </c>
      <c r="E3" s="64">
        <v>290</v>
      </c>
      <c r="F3" s="47"/>
      <c r="G3" s="48"/>
      <c r="H3" s="76"/>
      <c r="I3"/>
      <c r="J3"/>
      <c r="K3"/>
      <c r="L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s="11" customFormat="1" ht="15" customHeight="1">
      <c r="A4" s="66">
        <v>102</v>
      </c>
      <c r="B4" s="56" t="s">
        <v>40</v>
      </c>
      <c r="C4" s="91" t="s">
        <v>49</v>
      </c>
      <c r="D4" s="4" t="s">
        <v>6</v>
      </c>
      <c r="E4" s="55">
        <v>43</v>
      </c>
      <c r="F4" s="20"/>
      <c r="G4" s="10"/>
      <c r="H4" s="75"/>
      <c r="I4"/>
      <c r="J4"/>
      <c r="K4"/>
      <c r="L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s="11" customFormat="1" ht="15" customHeight="1">
      <c r="A5" s="66">
        <v>102</v>
      </c>
      <c r="B5" s="56" t="s">
        <v>40</v>
      </c>
      <c r="C5" s="60" t="s">
        <v>27</v>
      </c>
      <c r="D5" s="4" t="s">
        <v>6</v>
      </c>
      <c r="E5" s="55">
        <v>45</v>
      </c>
      <c r="F5" s="20"/>
      <c r="G5" s="10"/>
      <c r="H5" s="75"/>
      <c r="I5"/>
      <c r="J5"/>
      <c r="K5"/>
      <c r="L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s="11" customFormat="1" ht="15" customHeight="1">
      <c r="A6" s="66">
        <v>102</v>
      </c>
      <c r="B6" s="56" t="s">
        <v>40</v>
      </c>
      <c r="C6" s="91" t="s">
        <v>52</v>
      </c>
      <c r="D6" s="4" t="s">
        <v>47</v>
      </c>
      <c r="E6" s="90">
        <v>1</v>
      </c>
      <c r="F6" s="20"/>
      <c r="G6" s="10"/>
      <c r="H6" s="75"/>
      <c r="I6"/>
      <c r="J6"/>
      <c r="K6"/>
      <c r="L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s="11" customFormat="1" ht="15" customHeight="1">
      <c r="A7" s="66">
        <v>103</v>
      </c>
      <c r="B7" s="56" t="s">
        <v>41</v>
      </c>
      <c r="C7" s="91" t="s">
        <v>49</v>
      </c>
      <c r="D7" s="4" t="s">
        <v>6</v>
      </c>
      <c r="E7" s="55">
        <v>33</v>
      </c>
      <c r="F7" s="20"/>
      <c r="G7" s="10"/>
      <c r="H7" s="75"/>
      <c r="I7"/>
      <c r="J7"/>
      <c r="K7"/>
      <c r="L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s="11" customFormat="1" ht="15" customHeight="1">
      <c r="A8" s="66">
        <v>104</v>
      </c>
      <c r="B8" s="56" t="s">
        <v>42</v>
      </c>
      <c r="C8" s="91" t="s">
        <v>49</v>
      </c>
      <c r="D8" s="4" t="s">
        <v>6</v>
      </c>
      <c r="E8" s="55">
        <v>67</v>
      </c>
      <c r="F8" s="20"/>
      <c r="G8" s="10"/>
      <c r="H8" s="75"/>
      <c r="I8"/>
      <c r="J8"/>
      <c r="K8"/>
      <c r="L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s="11" customFormat="1" ht="15" customHeight="1">
      <c r="A9" s="66">
        <v>107</v>
      </c>
      <c r="B9" s="56" t="s">
        <v>41</v>
      </c>
      <c r="C9" s="91" t="s">
        <v>49</v>
      </c>
      <c r="D9" s="4" t="s">
        <v>6</v>
      </c>
      <c r="E9" s="55">
        <v>151</v>
      </c>
      <c r="F9" s="20"/>
      <c r="G9" s="10"/>
      <c r="H9" s="75"/>
      <c r="I9"/>
      <c r="J9"/>
      <c r="K9"/>
      <c r="L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s="11" customFormat="1" ht="15" customHeight="1">
      <c r="A10" s="66">
        <v>108</v>
      </c>
      <c r="B10" s="56" t="s">
        <v>41</v>
      </c>
      <c r="C10" s="91" t="s">
        <v>49</v>
      </c>
      <c r="D10" s="4" t="s">
        <v>6</v>
      </c>
      <c r="E10" s="55">
        <v>190</v>
      </c>
      <c r="F10" s="20"/>
      <c r="G10" s="10"/>
      <c r="H10" s="75"/>
      <c r="I10"/>
      <c r="J10"/>
      <c r="K10"/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s="11" customFormat="1" ht="15" customHeight="1">
      <c r="A11" s="66">
        <v>109</v>
      </c>
      <c r="B11" s="56" t="s">
        <v>41</v>
      </c>
      <c r="C11" s="91" t="s">
        <v>49</v>
      </c>
      <c r="D11" s="4" t="s">
        <v>6</v>
      </c>
      <c r="E11" s="55">
        <v>65</v>
      </c>
      <c r="F11" s="20"/>
      <c r="G11" s="10"/>
      <c r="H11" s="75"/>
      <c r="I11"/>
      <c r="J11"/>
      <c r="K11"/>
      <c r="L1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s="11" customFormat="1" ht="15" customHeight="1">
      <c r="A12" s="66">
        <v>109</v>
      </c>
      <c r="B12" s="56" t="s">
        <v>41</v>
      </c>
      <c r="C12" s="91" t="s">
        <v>48</v>
      </c>
      <c r="D12" s="4" t="s">
        <v>6</v>
      </c>
      <c r="E12" s="55">
        <v>150</v>
      </c>
      <c r="F12" s="20"/>
      <c r="G12" s="10"/>
      <c r="H12" s="75"/>
      <c r="I12"/>
      <c r="J12"/>
      <c r="K12"/>
      <c r="L1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s="11" customFormat="1" ht="15" customHeight="1">
      <c r="A13" s="66">
        <v>111</v>
      </c>
      <c r="B13" s="56" t="s">
        <v>43</v>
      </c>
      <c r="C13" s="91" t="s">
        <v>49</v>
      </c>
      <c r="D13" s="4" t="s">
        <v>6</v>
      </c>
      <c r="E13" s="55">
        <v>151</v>
      </c>
      <c r="F13" s="20"/>
      <c r="G13" s="10"/>
      <c r="H13" s="75"/>
      <c r="I13"/>
      <c r="J13"/>
      <c r="K13"/>
      <c r="L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s="11" customFormat="1" ht="15" customHeight="1">
      <c r="A14" s="66">
        <v>111</v>
      </c>
      <c r="B14" s="56" t="s">
        <v>43</v>
      </c>
      <c r="C14" s="91" t="s">
        <v>48</v>
      </c>
      <c r="D14" s="4" t="s">
        <v>6</v>
      </c>
      <c r="E14" s="55">
        <v>110</v>
      </c>
      <c r="F14" s="20"/>
      <c r="G14" s="10"/>
      <c r="H14" s="75"/>
      <c r="I14"/>
      <c r="J14"/>
      <c r="K14"/>
      <c r="L1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s="11" customFormat="1" ht="15" customHeight="1">
      <c r="A15" s="92" t="s">
        <v>53</v>
      </c>
      <c r="B15" s="56" t="s">
        <v>43</v>
      </c>
      <c r="C15" s="91" t="s">
        <v>48</v>
      </c>
      <c r="D15" s="4" t="s">
        <v>6</v>
      </c>
      <c r="E15" s="96">
        <v>40</v>
      </c>
      <c r="F15" s="93"/>
      <c r="G15" s="94"/>
      <c r="H15" s="129"/>
      <c r="I15"/>
      <c r="J15"/>
      <c r="K15"/>
      <c r="L1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s="11" customFormat="1" ht="15" customHeight="1">
      <c r="A16" s="92" t="s">
        <v>54</v>
      </c>
      <c r="B16" s="56" t="s">
        <v>43</v>
      </c>
      <c r="C16" s="22" t="s">
        <v>33</v>
      </c>
      <c r="D16" s="4" t="s">
        <v>6</v>
      </c>
      <c r="E16" s="96">
        <v>5</v>
      </c>
      <c r="F16" s="93"/>
      <c r="G16" s="94"/>
      <c r="H16" s="129"/>
      <c r="I16"/>
      <c r="J16"/>
      <c r="K16"/>
      <c r="L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s="11" customFormat="1" ht="15" customHeight="1" thickBot="1">
      <c r="A17" s="67">
        <v>115</v>
      </c>
      <c r="B17" s="68" t="s">
        <v>43</v>
      </c>
      <c r="C17" s="99" t="s">
        <v>49</v>
      </c>
      <c r="D17" s="41" t="s">
        <v>6</v>
      </c>
      <c r="E17" s="70">
        <v>69</v>
      </c>
      <c r="F17" s="42"/>
      <c r="G17" s="71"/>
      <c r="H17" s="79"/>
      <c r="I17"/>
      <c r="J17"/>
      <c r="K17"/>
      <c r="L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2" s="1" customFormat="1" ht="15" customHeight="1" thickBot="1">
      <c r="A18" s="16"/>
      <c r="B18" s="6"/>
      <c r="C18" s="46"/>
      <c r="D18" s="168" t="s">
        <v>58</v>
      </c>
      <c r="E18" s="169"/>
      <c r="F18" s="169"/>
      <c r="G18" s="170"/>
      <c r="H18" s="138">
        <f>SUM(H3:H17)</f>
        <v>0</v>
      </c>
      <c r="I18"/>
      <c r="J18"/>
      <c r="K18"/>
      <c r="L18"/>
    </row>
    <row r="19" spans="1:33" s="131" customFormat="1" ht="34.5" customHeight="1" thickBot="1">
      <c r="A19" s="49" t="s">
        <v>28</v>
      </c>
      <c r="B19" s="49"/>
      <c r="C19" s="49"/>
      <c r="D19" s="49"/>
      <c r="E19" s="49"/>
      <c r="F19" s="49"/>
      <c r="G19" s="49"/>
      <c r="H19" s="4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24" customFormat="1" ht="15" customHeight="1">
      <c r="A20" s="61">
        <v>201</v>
      </c>
      <c r="B20" s="62" t="s">
        <v>39</v>
      </c>
      <c r="C20" s="63" t="s">
        <v>26</v>
      </c>
      <c r="D20" s="45" t="s">
        <v>8</v>
      </c>
      <c r="E20" s="64">
        <v>2500</v>
      </c>
      <c r="F20" s="47"/>
      <c r="G20" s="48"/>
      <c r="H20" s="86"/>
      <c r="I20" s="106"/>
      <c r="J20" s="103"/>
      <c r="K20" s="103"/>
      <c r="L20" s="103"/>
      <c r="M20" s="103"/>
      <c r="N20" s="103"/>
      <c r="O20" s="103"/>
      <c r="P20" s="103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</row>
    <row r="21" spans="1:33" s="24" customFormat="1" ht="15" customHeight="1">
      <c r="A21" s="66">
        <v>202</v>
      </c>
      <c r="B21" s="127" t="s">
        <v>40</v>
      </c>
      <c r="C21" s="101" t="s">
        <v>32</v>
      </c>
      <c r="D21" s="4" t="s">
        <v>8</v>
      </c>
      <c r="E21" s="130">
        <v>273</v>
      </c>
      <c r="F21" s="20"/>
      <c r="G21" s="10"/>
      <c r="H21" s="87"/>
      <c r="I21" s="106"/>
      <c r="J21" s="103"/>
      <c r="K21" s="103"/>
      <c r="L21" s="103"/>
      <c r="M21" s="103"/>
      <c r="N21" s="103"/>
      <c r="O21" s="103"/>
      <c r="P21" s="103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</row>
    <row r="22" spans="1:33" s="24" customFormat="1" ht="15" customHeight="1">
      <c r="A22" s="134">
        <v>204.1</v>
      </c>
      <c r="B22" s="56" t="s">
        <v>41</v>
      </c>
      <c r="C22" s="60" t="s">
        <v>32</v>
      </c>
      <c r="D22" s="4" t="s">
        <v>8</v>
      </c>
      <c r="E22" s="55">
        <v>243</v>
      </c>
      <c r="F22" s="20"/>
      <c r="G22" s="10"/>
      <c r="H22" s="87"/>
      <c r="I22" s="106"/>
      <c r="J22" s="103"/>
      <c r="K22" s="103"/>
      <c r="L22" s="103"/>
      <c r="M22" s="103"/>
      <c r="N22" s="103"/>
      <c r="O22" s="103"/>
      <c r="P22" s="103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</row>
    <row r="23" spans="1:33" s="1" customFormat="1" ht="15" customHeight="1">
      <c r="A23" s="134">
        <v>204.2</v>
      </c>
      <c r="B23" s="56" t="s">
        <v>41</v>
      </c>
      <c r="C23" s="22" t="s">
        <v>11</v>
      </c>
      <c r="D23" s="4" t="s">
        <v>6</v>
      </c>
      <c r="E23" s="55">
        <v>69</v>
      </c>
      <c r="F23" s="20"/>
      <c r="G23" s="10"/>
      <c r="H23" s="87"/>
      <c r="I23" s="106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</row>
    <row r="24" spans="1:33" s="1" customFormat="1" ht="15" customHeight="1">
      <c r="A24" s="134">
        <v>204.3</v>
      </c>
      <c r="B24" s="56" t="s">
        <v>41</v>
      </c>
      <c r="C24" s="60" t="s">
        <v>44</v>
      </c>
      <c r="D24" s="4" t="s">
        <v>8</v>
      </c>
      <c r="E24" s="55">
        <v>316</v>
      </c>
      <c r="F24" s="20"/>
      <c r="G24" s="10"/>
      <c r="H24" s="87"/>
      <c r="I24" s="106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</row>
    <row r="25" spans="1:33" s="1" customFormat="1" ht="15" customHeight="1">
      <c r="A25" s="66">
        <v>206</v>
      </c>
      <c r="B25" s="56" t="s">
        <v>42</v>
      </c>
      <c r="C25" s="60" t="s">
        <v>38</v>
      </c>
      <c r="D25" s="4" t="s">
        <v>6</v>
      </c>
      <c r="E25" s="55">
        <v>337</v>
      </c>
      <c r="F25" s="20"/>
      <c r="G25" s="10"/>
      <c r="H25" s="87"/>
      <c r="I25" s="106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</row>
    <row r="26" spans="1:33" s="1" customFormat="1" ht="15" customHeight="1">
      <c r="A26" s="66">
        <v>206</v>
      </c>
      <c r="B26" s="56" t="s">
        <v>42</v>
      </c>
      <c r="C26" s="60" t="s">
        <v>38</v>
      </c>
      <c r="D26" s="4" t="s">
        <v>6</v>
      </c>
      <c r="E26" s="55">
        <v>107</v>
      </c>
      <c r="F26" s="20"/>
      <c r="G26" s="10"/>
      <c r="H26" s="87"/>
      <c r="I26" s="106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</row>
    <row r="27" spans="1:33" s="1" customFormat="1" ht="15" customHeight="1">
      <c r="A27" s="66">
        <v>207</v>
      </c>
      <c r="B27" s="56" t="s">
        <v>42</v>
      </c>
      <c r="C27" s="132" t="s">
        <v>12</v>
      </c>
      <c r="D27" s="4" t="s">
        <v>6</v>
      </c>
      <c r="E27" s="55">
        <v>99</v>
      </c>
      <c r="F27" s="20"/>
      <c r="G27" s="10"/>
      <c r="H27" s="87"/>
      <c r="I27" s="106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</row>
    <row r="28" spans="1:33" s="1" customFormat="1" ht="15" customHeight="1">
      <c r="A28" s="66">
        <v>215</v>
      </c>
      <c r="B28" s="56" t="s">
        <v>41</v>
      </c>
      <c r="C28" s="22" t="s">
        <v>11</v>
      </c>
      <c r="D28" s="4" t="s">
        <v>6</v>
      </c>
      <c r="E28" s="55">
        <v>182</v>
      </c>
      <c r="F28" s="20"/>
      <c r="G28" s="10"/>
      <c r="H28" s="87"/>
      <c r="I28" s="106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</row>
    <row r="29" spans="1:33" s="1" customFormat="1" ht="15" customHeight="1">
      <c r="A29" s="66">
        <v>216</v>
      </c>
      <c r="B29" s="56" t="s">
        <v>43</v>
      </c>
      <c r="C29" s="102" t="s">
        <v>32</v>
      </c>
      <c r="D29" s="4" t="s">
        <v>8</v>
      </c>
      <c r="E29" s="55">
        <v>4762</v>
      </c>
      <c r="F29" s="20"/>
      <c r="G29" s="10"/>
      <c r="H29" s="87"/>
      <c r="I29" s="106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</row>
    <row r="30" spans="1:33" s="1" customFormat="1" ht="15" customHeight="1">
      <c r="A30" s="66">
        <v>218</v>
      </c>
      <c r="B30" s="56" t="s">
        <v>43</v>
      </c>
      <c r="C30" s="102" t="s">
        <v>32</v>
      </c>
      <c r="D30" s="4" t="s">
        <v>8</v>
      </c>
      <c r="E30" s="55">
        <v>7661</v>
      </c>
      <c r="F30" s="20"/>
      <c r="G30" s="10"/>
      <c r="H30" s="87"/>
      <c r="I30" s="106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</row>
    <row r="31" spans="1:33" s="1" customFormat="1" ht="15" customHeight="1">
      <c r="A31" s="66">
        <v>607</v>
      </c>
      <c r="B31" s="127" t="s">
        <v>42</v>
      </c>
      <c r="C31" s="22" t="s">
        <v>11</v>
      </c>
      <c r="D31" s="4" t="s">
        <v>6</v>
      </c>
      <c r="E31" s="55">
        <v>55</v>
      </c>
      <c r="F31" s="20"/>
      <c r="G31" s="10"/>
      <c r="H31" s="87"/>
      <c r="I31" s="106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</row>
    <row r="32" spans="1:33" s="1" customFormat="1" ht="15" customHeight="1">
      <c r="A32" s="66">
        <v>610</v>
      </c>
      <c r="B32" s="127" t="s">
        <v>42</v>
      </c>
      <c r="C32" s="60" t="s">
        <v>32</v>
      </c>
      <c r="D32" s="4" t="s">
        <v>8</v>
      </c>
      <c r="E32" s="55">
        <v>600</v>
      </c>
      <c r="F32" s="20"/>
      <c r="G32" s="10"/>
      <c r="H32" s="87"/>
      <c r="I32" s="106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</row>
    <row r="33" spans="1:33" s="1" customFormat="1" ht="15" customHeight="1">
      <c r="A33" s="66">
        <v>611</v>
      </c>
      <c r="B33" s="56" t="s">
        <v>43</v>
      </c>
      <c r="C33" s="22" t="s">
        <v>11</v>
      </c>
      <c r="D33" s="4" t="s">
        <v>6</v>
      </c>
      <c r="E33" s="55">
        <v>100</v>
      </c>
      <c r="F33" s="20"/>
      <c r="G33" s="10"/>
      <c r="H33" s="87"/>
      <c r="I33" s="106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</row>
    <row r="34" spans="1:33" s="1" customFormat="1" ht="15" customHeight="1">
      <c r="A34" s="66">
        <v>612</v>
      </c>
      <c r="B34" s="127" t="s">
        <v>43</v>
      </c>
      <c r="C34" s="91" t="s">
        <v>56</v>
      </c>
      <c r="D34" s="4" t="s">
        <v>50</v>
      </c>
      <c r="E34" s="55">
        <v>10</v>
      </c>
      <c r="F34" s="20"/>
      <c r="G34" s="10"/>
      <c r="H34" s="87"/>
      <c r="I34" s="106"/>
      <c r="J34" s="108"/>
      <c r="K34" s="108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1:33" s="2" customFormat="1" ht="15" customHeight="1">
      <c r="A35" s="66">
        <v>616</v>
      </c>
      <c r="B35" s="127" t="s">
        <v>41</v>
      </c>
      <c r="C35" s="22" t="s">
        <v>11</v>
      </c>
      <c r="D35" s="4" t="s">
        <v>6</v>
      </c>
      <c r="E35" s="55">
        <v>100</v>
      </c>
      <c r="F35" s="20"/>
      <c r="G35" s="10"/>
      <c r="H35" s="87"/>
      <c r="I35" s="106"/>
      <c r="J35" s="109"/>
      <c r="K35" s="109"/>
      <c r="L35" s="109"/>
      <c r="M35" s="109"/>
      <c r="N35" s="109"/>
      <c r="O35" s="109"/>
      <c r="P35" s="10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</row>
    <row r="36" spans="1:33" s="2" customFormat="1" ht="15" customHeight="1">
      <c r="A36" s="134">
        <v>617.1</v>
      </c>
      <c r="B36" s="127" t="s">
        <v>39</v>
      </c>
      <c r="C36" s="22" t="s">
        <v>11</v>
      </c>
      <c r="D36" s="4" t="s">
        <v>6</v>
      </c>
      <c r="E36" s="55">
        <v>132</v>
      </c>
      <c r="F36" s="20"/>
      <c r="G36" s="10"/>
      <c r="H36" s="87"/>
      <c r="I36" s="106"/>
      <c r="J36" s="109"/>
      <c r="K36" s="109"/>
      <c r="L36" s="109"/>
      <c r="M36" s="109"/>
      <c r="N36" s="109"/>
      <c r="O36" s="109"/>
      <c r="P36" s="10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</row>
    <row r="37" spans="1:33" s="2" customFormat="1" ht="15" customHeight="1">
      <c r="A37" s="134">
        <v>617.2</v>
      </c>
      <c r="B37" s="127" t="s">
        <v>39</v>
      </c>
      <c r="C37" s="101" t="s">
        <v>36</v>
      </c>
      <c r="D37" s="4" t="s">
        <v>6</v>
      </c>
      <c r="E37" s="55">
        <v>132</v>
      </c>
      <c r="F37" s="20"/>
      <c r="G37" s="10"/>
      <c r="H37" s="87"/>
      <c r="I37" s="106"/>
      <c r="J37" s="109"/>
      <c r="K37" s="109"/>
      <c r="L37" s="109"/>
      <c r="M37" s="109"/>
      <c r="N37" s="109"/>
      <c r="O37" s="109"/>
      <c r="P37" s="10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</row>
    <row r="38" spans="1:33" s="2" customFormat="1" ht="15" customHeight="1">
      <c r="A38" s="66">
        <v>618</v>
      </c>
      <c r="B38" s="127" t="s">
        <v>39</v>
      </c>
      <c r="C38" s="101" t="s">
        <v>55</v>
      </c>
      <c r="D38" s="4" t="s">
        <v>6</v>
      </c>
      <c r="E38" s="55">
        <v>150</v>
      </c>
      <c r="F38" s="20"/>
      <c r="G38" s="10"/>
      <c r="H38" s="87"/>
      <c r="I38" s="106"/>
      <c r="J38" s="109"/>
      <c r="K38" s="109"/>
      <c r="L38" s="109"/>
      <c r="M38" s="109"/>
      <c r="N38" s="109"/>
      <c r="O38" s="109"/>
      <c r="P38" s="10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</row>
    <row r="39" spans="1:33" s="2" customFormat="1" ht="15" customHeight="1">
      <c r="A39" s="66">
        <v>619</v>
      </c>
      <c r="B39" s="127" t="s">
        <v>42</v>
      </c>
      <c r="C39" s="101" t="s">
        <v>36</v>
      </c>
      <c r="D39" s="4" t="s">
        <v>6</v>
      </c>
      <c r="E39" s="55">
        <v>66</v>
      </c>
      <c r="F39" s="20"/>
      <c r="G39" s="10"/>
      <c r="H39" s="87"/>
      <c r="I39" s="106"/>
      <c r="J39" s="110"/>
      <c r="K39" s="110"/>
      <c r="L39" s="109"/>
      <c r="M39" s="109"/>
      <c r="N39" s="109"/>
      <c r="O39" s="109"/>
      <c r="P39" s="10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</row>
    <row r="40" spans="1:33" s="2" customFormat="1" ht="15" customHeight="1">
      <c r="A40" s="92">
        <v>627</v>
      </c>
      <c r="B40" s="127" t="s">
        <v>41</v>
      </c>
      <c r="C40" s="101" t="s">
        <v>57</v>
      </c>
      <c r="D40" s="100" t="s">
        <v>6</v>
      </c>
      <c r="E40" s="96">
        <v>110</v>
      </c>
      <c r="F40" s="93"/>
      <c r="G40" s="94"/>
      <c r="H40" s="133"/>
      <c r="I40" s="106"/>
      <c r="J40" s="110"/>
      <c r="K40" s="110"/>
      <c r="L40" s="109"/>
      <c r="M40" s="109"/>
      <c r="N40" s="109"/>
      <c r="O40" s="109"/>
      <c r="P40" s="10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</row>
    <row r="41" spans="1:33" s="2" customFormat="1" ht="15" customHeight="1">
      <c r="A41" s="92">
        <v>620</v>
      </c>
      <c r="B41" s="127" t="s">
        <v>41</v>
      </c>
      <c r="C41" s="101" t="s">
        <v>55</v>
      </c>
      <c r="D41" s="100" t="s">
        <v>6</v>
      </c>
      <c r="E41" s="96">
        <v>85</v>
      </c>
      <c r="F41" s="93"/>
      <c r="G41" s="94"/>
      <c r="H41" s="133"/>
      <c r="I41" s="106"/>
      <c r="J41" s="110"/>
      <c r="K41" s="110"/>
      <c r="L41" s="109"/>
      <c r="M41" s="109"/>
      <c r="N41" s="109"/>
      <c r="O41" s="109"/>
      <c r="P41" s="10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</row>
    <row r="42" spans="1:33" s="2" customFormat="1" ht="15" customHeight="1" thickBot="1">
      <c r="A42" s="67">
        <v>621</v>
      </c>
      <c r="B42" s="97" t="s">
        <v>40</v>
      </c>
      <c r="C42" s="135" t="s">
        <v>55</v>
      </c>
      <c r="D42" s="41" t="s">
        <v>6</v>
      </c>
      <c r="E42" s="70">
        <v>125</v>
      </c>
      <c r="F42" s="42"/>
      <c r="G42" s="71"/>
      <c r="H42" s="88"/>
      <c r="I42" s="106"/>
      <c r="J42" s="110"/>
      <c r="K42" s="110"/>
      <c r="L42" s="109"/>
      <c r="M42" s="109"/>
      <c r="N42" s="109"/>
      <c r="O42" s="109"/>
      <c r="P42" s="10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</row>
    <row r="43" spans="1:35" s="2" customFormat="1" ht="15" customHeight="1" thickBot="1">
      <c r="A43" s="16"/>
      <c r="B43" s="6"/>
      <c r="C43" s="27"/>
      <c r="D43" s="174" t="s">
        <v>58</v>
      </c>
      <c r="E43" s="175"/>
      <c r="F43" s="175"/>
      <c r="G43" s="176"/>
      <c r="H43" s="139">
        <f>SUM(H20:H42)</f>
        <v>0</v>
      </c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89"/>
      <c r="AG43" s="89"/>
      <c r="AH43" s="2">
        <f>SUM(I43:AF43)</f>
        <v>0</v>
      </c>
      <c r="AI43" s="2">
        <f>AH43-E64</f>
        <v>0</v>
      </c>
    </row>
    <row r="44" spans="1:20" s="1" customFormat="1" ht="34.5" customHeight="1" thickBot="1">
      <c r="A44" s="49" t="s">
        <v>18</v>
      </c>
      <c r="B44" s="49"/>
      <c r="C44" s="49"/>
      <c r="D44" s="49"/>
      <c r="E44" s="49"/>
      <c r="F44" s="49"/>
      <c r="G44" s="49"/>
      <c r="H44" s="49"/>
      <c r="I44" s="107"/>
      <c r="J44" s="104"/>
      <c r="K44" s="104"/>
      <c r="L44" s="104"/>
      <c r="M44" s="104"/>
      <c r="N44" s="104"/>
      <c r="O44" s="104"/>
      <c r="P44" s="104"/>
      <c r="Q44" s="104"/>
      <c r="R44" s="107"/>
      <c r="S44" s="107"/>
      <c r="T44" s="107"/>
    </row>
    <row r="45" spans="1:20" s="1" customFormat="1" ht="15" customHeight="1">
      <c r="A45" s="61">
        <v>307</v>
      </c>
      <c r="B45" s="62" t="s">
        <v>42</v>
      </c>
      <c r="C45" s="73" t="s">
        <v>25</v>
      </c>
      <c r="D45" s="45" t="s">
        <v>6</v>
      </c>
      <c r="E45" s="81">
        <v>165</v>
      </c>
      <c r="F45" s="47"/>
      <c r="G45" s="48"/>
      <c r="H45" s="65"/>
      <c r="I45" s="109"/>
      <c r="J45" s="109"/>
      <c r="K45" s="109"/>
      <c r="L45" s="109"/>
      <c r="M45" s="109"/>
      <c r="N45" s="109"/>
      <c r="O45" s="107"/>
      <c r="P45" s="107"/>
      <c r="Q45" s="107"/>
      <c r="R45" s="107"/>
      <c r="S45" s="107"/>
      <c r="T45" s="107"/>
    </row>
    <row r="46" spans="1:20" s="1" customFormat="1" ht="15" customHeight="1">
      <c r="A46" s="66">
        <v>308</v>
      </c>
      <c r="B46" s="56" t="s">
        <v>42</v>
      </c>
      <c r="C46" s="57" t="s">
        <v>25</v>
      </c>
      <c r="D46" s="4" t="s">
        <v>6</v>
      </c>
      <c r="E46" s="59">
        <v>510</v>
      </c>
      <c r="F46" s="20"/>
      <c r="G46" s="10"/>
      <c r="H46" s="58"/>
      <c r="I46" s="109"/>
      <c r="J46" s="109"/>
      <c r="K46" s="109"/>
      <c r="L46" s="109"/>
      <c r="M46" s="109"/>
      <c r="N46" s="109"/>
      <c r="O46" s="107"/>
      <c r="P46" s="107"/>
      <c r="Q46" s="107"/>
      <c r="R46" s="107"/>
      <c r="S46" s="107"/>
      <c r="T46" s="107"/>
    </row>
    <row r="47" spans="1:20" s="1" customFormat="1" ht="15" customHeight="1">
      <c r="A47" s="66">
        <v>368</v>
      </c>
      <c r="B47" s="56" t="s">
        <v>43</v>
      </c>
      <c r="C47" s="57" t="s">
        <v>45</v>
      </c>
      <c r="D47" s="4" t="s">
        <v>6</v>
      </c>
      <c r="E47" s="59">
        <v>275</v>
      </c>
      <c r="F47" s="20"/>
      <c r="G47" s="10"/>
      <c r="H47" s="58"/>
      <c r="I47" s="109"/>
      <c r="J47" s="109"/>
      <c r="K47" s="109"/>
      <c r="L47" s="109"/>
      <c r="M47" s="109"/>
      <c r="N47" s="109"/>
      <c r="O47" s="107"/>
      <c r="P47" s="107"/>
      <c r="Q47" s="107"/>
      <c r="R47" s="107"/>
      <c r="S47" s="107"/>
      <c r="T47" s="107"/>
    </row>
    <row r="48" spans="1:20" s="1" customFormat="1" ht="15" customHeight="1">
      <c r="A48" s="92">
        <v>395</v>
      </c>
      <c r="B48" s="56" t="s">
        <v>39</v>
      </c>
      <c r="C48" s="22" t="s">
        <v>33</v>
      </c>
      <c r="D48" s="4" t="s">
        <v>6</v>
      </c>
      <c r="E48" s="128">
        <v>5</v>
      </c>
      <c r="F48" s="93"/>
      <c r="G48" s="94"/>
      <c r="H48" s="95"/>
      <c r="I48" s="109"/>
      <c r="J48" s="109"/>
      <c r="K48" s="109"/>
      <c r="L48" s="109"/>
      <c r="M48" s="109"/>
      <c r="N48" s="109"/>
      <c r="O48" s="107"/>
      <c r="P48" s="107"/>
      <c r="Q48" s="107"/>
      <c r="R48" s="107"/>
      <c r="S48" s="107"/>
      <c r="T48" s="107"/>
    </row>
    <row r="49" spans="1:20" s="1" customFormat="1" ht="15" customHeight="1">
      <c r="A49" s="92">
        <v>384</v>
      </c>
      <c r="B49" s="56" t="s">
        <v>42</v>
      </c>
      <c r="C49" s="57" t="s">
        <v>25</v>
      </c>
      <c r="D49" s="4" t="s">
        <v>6</v>
      </c>
      <c r="E49" s="128">
        <v>110</v>
      </c>
      <c r="F49" s="93"/>
      <c r="G49" s="94"/>
      <c r="H49" s="95"/>
      <c r="I49" s="109"/>
      <c r="J49" s="109"/>
      <c r="K49" s="109"/>
      <c r="L49" s="109"/>
      <c r="M49" s="109"/>
      <c r="N49" s="109"/>
      <c r="O49" s="107"/>
      <c r="P49" s="107"/>
      <c r="Q49" s="107"/>
      <c r="R49" s="107"/>
      <c r="S49" s="107"/>
      <c r="T49" s="107"/>
    </row>
    <row r="50" spans="1:20" s="1" customFormat="1" ht="15" customHeight="1" thickBot="1">
      <c r="A50" s="67">
        <v>389</v>
      </c>
      <c r="B50" s="68" t="s">
        <v>43</v>
      </c>
      <c r="C50" s="137" t="s">
        <v>25</v>
      </c>
      <c r="D50" s="41" t="s">
        <v>6</v>
      </c>
      <c r="E50" s="74">
        <v>20</v>
      </c>
      <c r="F50" s="42"/>
      <c r="G50" s="71"/>
      <c r="H50" s="72"/>
      <c r="I50" s="109"/>
      <c r="J50" s="109"/>
      <c r="K50" s="109"/>
      <c r="L50" s="109"/>
      <c r="M50" s="109"/>
      <c r="N50" s="109"/>
      <c r="O50" s="107"/>
      <c r="P50" s="107"/>
      <c r="Q50" s="107"/>
      <c r="R50" s="107"/>
      <c r="S50" s="107"/>
      <c r="T50" s="107"/>
    </row>
    <row r="51" spans="1:20" s="2" customFormat="1" ht="15" customHeight="1" thickBot="1">
      <c r="A51" s="16"/>
      <c r="B51" s="6"/>
      <c r="C51" s="27"/>
      <c r="D51" s="174" t="s">
        <v>58</v>
      </c>
      <c r="E51" s="175"/>
      <c r="F51" s="175"/>
      <c r="G51" s="176"/>
      <c r="H51" s="140">
        <f>SUM(H45:H50)</f>
        <v>0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89"/>
    </row>
    <row r="52" spans="1:17" s="1" customFormat="1" ht="34.5" customHeight="1" thickBot="1">
      <c r="A52" s="49" t="s">
        <v>13</v>
      </c>
      <c r="B52" s="49"/>
      <c r="C52" s="49"/>
      <c r="D52" s="49"/>
      <c r="E52" s="49"/>
      <c r="F52" s="49"/>
      <c r="G52" s="49"/>
      <c r="H52" s="49"/>
      <c r="I52" s="115"/>
      <c r="J52" s="107"/>
      <c r="K52" s="107"/>
      <c r="L52" s="107"/>
      <c r="M52" s="107"/>
      <c r="N52" s="107"/>
      <c r="O52" s="107"/>
      <c r="P52" s="107"/>
      <c r="Q52" s="107"/>
    </row>
    <row r="53" spans="1:17" s="16" customFormat="1" ht="15" customHeight="1">
      <c r="A53" s="136">
        <v>402.1</v>
      </c>
      <c r="B53" s="62" t="s">
        <v>42</v>
      </c>
      <c r="C53" s="63" t="s">
        <v>46</v>
      </c>
      <c r="D53" s="45" t="s">
        <v>6</v>
      </c>
      <c r="E53" s="64">
        <v>143</v>
      </c>
      <c r="F53" s="47"/>
      <c r="G53" s="48"/>
      <c r="H53" s="77"/>
      <c r="I53" s="53"/>
      <c r="J53" s="53"/>
      <c r="K53" s="53"/>
      <c r="L53" s="113"/>
      <c r="M53" s="113"/>
      <c r="N53" s="113"/>
      <c r="O53" s="113"/>
      <c r="P53" s="113"/>
      <c r="Q53" s="113"/>
    </row>
    <row r="54" spans="1:17" s="16" customFormat="1" ht="15" customHeight="1">
      <c r="A54" s="134">
        <v>402.2</v>
      </c>
      <c r="B54" s="56" t="s">
        <v>42</v>
      </c>
      <c r="C54" s="60" t="s">
        <v>46</v>
      </c>
      <c r="D54" s="4" t="s">
        <v>6</v>
      </c>
      <c r="E54" s="55">
        <v>69</v>
      </c>
      <c r="F54" s="20"/>
      <c r="G54" s="10"/>
      <c r="H54" s="78"/>
      <c r="I54" s="53"/>
      <c r="J54" s="53"/>
      <c r="K54" s="53"/>
      <c r="L54" s="113"/>
      <c r="M54" s="113"/>
      <c r="N54" s="113"/>
      <c r="O54" s="113"/>
      <c r="P54" s="113"/>
      <c r="Q54" s="113"/>
    </row>
    <row r="55" spans="1:17" s="16" customFormat="1" ht="15" customHeight="1">
      <c r="A55" s="66">
        <v>403</v>
      </c>
      <c r="B55" s="56" t="s">
        <v>41</v>
      </c>
      <c r="C55" s="60" t="s">
        <v>46</v>
      </c>
      <c r="D55" s="4" t="s">
        <v>6</v>
      </c>
      <c r="E55" s="55">
        <v>187</v>
      </c>
      <c r="F55" s="20"/>
      <c r="G55" s="10"/>
      <c r="H55" s="78"/>
      <c r="I55" s="53"/>
      <c r="J55" s="53"/>
      <c r="K55" s="53"/>
      <c r="L55" s="113"/>
      <c r="M55" s="113"/>
      <c r="N55" s="113"/>
      <c r="O55" s="113"/>
      <c r="P55" s="113"/>
      <c r="Q55" s="113"/>
    </row>
    <row r="56" spans="1:17" s="16" customFormat="1" ht="15" customHeight="1">
      <c r="A56" s="66">
        <v>406</v>
      </c>
      <c r="B56" s="56" t="s">
        <v>41</v>
      </c>
      <c r="C56" s="60" t="s">
        <v>46</v>
      </c>
      <c r="D56" s="4" t="s">
        <v>6</v>
      </c>
      <c r="E56" s="55">
        <v>219</v>
      </c>
      <c r="F56" s="20"/>
      <c r="G56" s="10"/>
      <c r="H56" s="78"/>
      <c r="I56" s="53"/>
      <c r="J56" s="53"/>
      <c r="K56" s="53"/>
      <c r="L56" s="113"/>
      <c r="M56" s="113"/>
      <c r="N56" s="113"/>
      <c r="O56" s="113"/>
      <c r="P56" s="113"/>
      <c r="Q56" s="113"/>
    </row>
    <row r="57" spans="1:17" s="16" customFormat="1" ht="15" customHeight="1">
      <c r="A57" s="66">
        <v>443</v>
      </c>
      <c r="B57" s="56" t="s">
        <v>41</v>
      </c>
      <c r="C57" s="60" t="s">
        <v>46</v>
      </c>
      <c r="D57" s="4" t="s">
        <v>6</v>
      </c>
      <c r="E57" s="55">
        <v>85</v>
      </c>
      <c r="F57" s="20"/>
      <c r="G57" s="10"/>
      <c r="H57" s="78"/>
      <c r="I57" s="53"/>
      <c r="J57" s="53"/>
      <c r="K57" s="53"/>
      <c r="L57" s="113"/>
      <c r="M57" s="113"/>
      <c r="N57" s="113"/>
      <c r="O57" s="113"/>
      <c r="P57" s="113"/>
      <c r="Q57" s="113"/>
    </row>
    <row r="58" spans="1:17" s="16" customFormat="1" ht="15" customHeight="1">
      <c r="A58" s="66">
        <v>407</v>
      </c>
      <c r="B58" s="56" t="s">
        <v>43</v>
      </c>
      <c r="C58" s="60" t="s">
        <v>46</v>
      </c>
      <c r="D58" s="4" t="s">
        <v>6</v>
      </c>
      <c r="E58" s="55">
        <v>105</v>
      </c>
      <c r="F58" s="20"/>
      <c r="G58" s="10"/>
      <c r="H58" s="78"/>
      <c r="I58" s="53"/>
      <c r="J58" s="53"/>
      <c r="K58" s="53"/>
      <c r="L58" s="113"/>
      <c r="M58" s="113"/>
      <c r="N58" s="113"/>
      <c r="O58" s="113"/>
      <c r="P58" s="113"/>
      <c r="Q58" s="113"/>
    </row>
    <row r="59" spans="1:17" s="16" customFormat="1" ht="15" customHeight="1" thickBot="1">
      <c r="A59" s="67">
        <v>439</v>
      </c>
      <c r="B59" s="68" t="s">
        <v>42</v>
      </c>
      <c r="C59" s="69" t="s">
        <v>46</v>
      </c>
      <c r="D59" s="41" t="s">
        <v>6</v>
      </c>
      <c r="E59" s="70">
        <v>132</v>
      </c>
      <c r="F59" s="42"/>
      <c r="G59" s="71"/>
      <c r="H59" s="80"/>
      <c r="I59" s="53"/>
      <c r="J59" s="53"/>
      <c r="K59" s="53"/>
      <c r="L59" s="113"/>
      <c r="M59" s="113"/>
      <c r="N59" s="113"/>
      <c r="O59" s="113"/>
      <c r="P59" s="113"/>
      <c r="Q59" s="113"/>
    </row>
    <row r="60" spans="1:17" s="16" customFormat="1" ht="15" customHeight="1" thickBot="1">
      <c r="A60" s="50"/>
      <c r="B60" s="50"/>
      <c r="C60" s="50"/>
      <c r="D60" s="174" t="s">
        <v>58</v>
      </c>
      <c r="E60" s="175"/>
      <c r="F60" s="175"/>
      <c r="G60" s="176"/>
      <c r="H60" s="142">
        <f>SUM(H53:H59)</f>
        <v>0</v>
      </c>
      <c r="I60" s="53"/>
      <c r="J60" s="53"/>
      <c r="K60" s="53"/>
      <c r="L60" s="53"/>
      <c r="M60" s="53"/>
      <c r="N60" s="53"/>
      <c r="O60" s="113"/>
      <c r="P60" s="113"/>
      <c r="Q60" s="113"/>
    </row>
    <row r="61" spans="1:27" s="1" customFormat="1" ht="34.5" customHeight="1" thickBot="1">
      <c r="A61" s="49" t="s">
        <v>29</v>
      </c>
      <c r="B61" s="49"/>
      <c r="C61" s="49"/>
      <c r="D61" s="49"/>
      <c r="E61" s="49"/>
      <c r="F61" s="49"/>
      <c r="G61" s="49"/>
      <c r="H61" s="49"/>
      <c r="J61" s="107"/>
      <c r="K61" s="107"/>
      <c r="L61" s="107"/>
      <c r="M61" s="107"/>
      <c r="N61" s="107"/>
      <c r="O61" s="107"/>
      <c r="P61" s="107"/>
      <c r="Q61" s="104"/>
      <c r="R61" s="117"/>
      <c r="S61" s="107"/>
      <c r="T61" s="104"/>
      <c r="U61" s="107"/>
      <c r="V61" s="118"/>
      <c r="W61" s="118"/>
      <c r="X61" s="118"/>
      <c r="Y61" s="118"/>
      <c r="Z61" s="118"/>
      <c r="AA61" s="107"/>
    </row>
    <row r="62" spans="1:27" s="16" customFormat="1" ht="15" customHeight="1" thickBot="1">
      <c r="A62" s="82">
        <v>501</v>
      </c>
      <c r="B62" s="83" t="s">
        <v>42</v>
      </c>
      <c r="C62" s="84" t="s">
        <v>37</v>
      </c>
      <c r="D62" s="43" t="s">
        <v>7</v>
      </c>
      <c r="E62" s="43">
        <v>1</v>
      </c>
      <c r="F62" s="44"/>
      <c r="G62" s="52"/>
      <c r="H62" s="85"/>
      <c r="J62" s="113"/>
      <c r="K62" s="113"/>
      <c r="L62" s="116"/>
      <c r="M62" s="116"/>
      <c r="N62" s="54"/>
      <c r="O62" s="54"/>
      <c r="P62" s="54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</row>
    <row r="63" spans="2:27" s="16" customFormat="1" ht="15" customHeight="1" thickBot="1">
      <c r="B63" s="6"/>
      <c r="C63" s="28"/>
      <c r="D63" s="174" t="s">
        <v>58</v>
      </c>
      <c r="E63" s="175"/>
      <c r="F63" s="175"/>
      <c r="G63" s="175"/>
      <c r="H63" s="141">
        <f>H62</f>
        <v>0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113"/>
    </row>
    <row r="64" spans="1:8" ht="15.75" thickBot="1">
      <c r="A64" s="16"/>
      <c r="B64" s="6"/>
      <c r="C64" s="27"/>
      <c r="D64" s="31"/>
      <c r="E64" s="12"/>
      <c r="F64" s="32"/>
      <c r="G64" s="15"/>
      <c r="H64" s="15"/>
    </row>
    <row r="65" spans="1:8" ht="16.5" thickBot="1">
      <c r="A65" s="5"/>
      <c r="C65" s="51"/>
      <c r="D65" s="168" t="s">
        <v>9</v>
      </c>
      <c r="E65" s="169"/>
      <c r="F65" s="169"/>
      <c r="G65" s="170"/>
      <c r="H65" s="144">
        <f>H18+H43+H51+H60+H63</f>
        <v>0</v>
      </c>
    </row>
    <row r="66" spans="1:8" ht="16.5" thickBot="1">
      <c r="A66" s="5"/>
      <c r="C66" s="51"/>
      <c r="D66" s="168" t="s">
        <v>35</v>
      </c>
      <c r="E66" s="169"/>
      <c r="F66" s="169"/>
      <c r="G66" s="170"/>
      <c r="H66" s="144">
        <f>H65*20%</f>
        <v>0</v>
      </c>
    </row>
    <row r="67" spans="1:8" ht="16.5" thickBot="1">
      <c r="A67" s="5"/>
      <c r="D67" s="171" t="s">
        <v>10</v>
      </c>
      <c r="E67" s="172"/>
      <c r="F67" s="172"/>
      <c r="G67" s="173"/>
      <c r="H67" s="143">
        <f>SUM(H65:H66)</f>
        <v>0</v>
      </c>
    </row>
    <row r="70" spans="3:8" ht="15">
      <c r="C70"/>
      <c r="D70"/>
      <c r="E70"/>
      <c r="F70"/>
      <c r="G70"/>
      <c r="H70"/>
    </row>
    <row r="71" spans="3:8" ht="15">
      <c r="C71"/>
      <c r="D71"/>
      <c r="E71"/>
      <c r="F71"/>
      <c r="G71"/>
      <c r="H71"/>
    </row>
    <row r="72" spans="3:8" ht="15">
      <c r="C72"/>
      <c r="D72"/>
      <c r="E72"/>
      <c r="F72"/>
      <c r="G72"/>
      <c r="H72"/>
    </row>
    <row r="73" spans="3:8" ht="15">
      <c r="C73"/>
      <c r="D73"/>
      <c r="E73"/>
      <c r="F73"/>
      <c r="G73"/>
      <c r="H73"/>
    </row>
    <row r="74" spans="3:8" ht="15">
      <c r="C74"/>
      <c r="D74"/>
      <c r="E74"/>
      <c r="F74"/>
      <c r="G74"/>
      <c r="H74"/>
    </row>
    <row r="75" spans="3:8" ht="15">
      <c r="C75"/>
      <c r="D75"/>
      <c r="E75"/>
      <c r="F75"/>
      <c r="G75"/>
      <c r="H75"/>
    </row>
    <row r="76" spans="3:8" ht="15">
      <c r="C76"/>
      <c r="D76"/>
      <c r="E76"/>
      <c r="F76"/>
      <c r="G76"/>
      <c r="H76"/>
    </row>
    <row r="77" spans="3:8" ht="15">
      <c r="C77"/>
      <c r="D77"/>
      <c r="E77"/>
      <c r="F77"/>
      <c r="G77"/>
      <c r="H77"/>
    </row>
    <row r="78" spans="3:8" ht="15">
      <c r="C78"/>
      <c r="D78"/>
      <c r="E78"/>
      <c r="F78"/>
      <c r="G78"/>
      <c r="H78"/>
    </row>
    <row r="79" spans="3:8" ht="15">
      <c r="C79"/>
      <c r="D79"/>
      <c r="E79"/>
      <c r="F79"/>
      <c r="G79"/>
      <c r="H79"/>
    </row>
    <row r="80" spans="3:8" ht="15">
      <c r="C80"/>
      <c r="D80"/>
      <c r="E80"/>
      <c r="F80"/>
      <c r="G80"/>
      <c r="H80"/>
    </row>
    <row r="81" spans="3:8" ht="15">
      <c r="C81"/>
      <c r="D81"/>
      <c r="E81"/>
      <c r="F81"/>
      <c r="G81"/>
      <c r="H81"/>
    </row>
    <row r="82" spans="3:8" ht="15">
      <c r="C82"/>
      <c r="D82"/>
      <c r="E82"/>
      <c r="F82"/>
      <c r="G82"/>
      <c r="H82"/>
    </row>
    <row r="83" spans="3:8" ht="15">
      <c r="C83"/>
      <c r="D83"/>
      <c r="E83"/>
      <c r="F83"/>
      <c r="G83"/>
      <c r="H83"/>
    </row>
    <row r="84" spans="3:8" ht="15">
      <c r="C84"/>
      <c r="D84"/>
      <c r="E84"/>
      <c r="F84"/>
      <c r="G84"/>
      <c r="H84"/>
    </row>
    <row r="85" spans="3:8" ht="15">
      <c r="C85"/>
      <c r="D85"/>
      <c r="E85"/>
      <c r="F85"/>
      <c r="G85"/>
      <c r="H85"/>
    </row>
    <row r="86" spans="3:8" ht="15">
      <c r="C86"/>
      <c r="D86"/>
      <c r="E86"/>
      <c r="F86"/>
      <c r="G86"/>
      <c r="H86"/>
    </row>
    <row r="87" spans="3:8" ht="15">
      <c r="C87"/>
      <c r="D87"/>
      <c r="E87"/>
      <c r="F87"/>
      <c r="G87"/>
      <c r="H87"/>
    </row>
    <row r="88" spans="3:8" ht="15">
      <c r="C88"/>
      <c r="D88"/>
      <c r="E88"/>
      <c r="F88"/>
      <c r="G88"/>
      <c r="H88"/>
    </row>
    <row r="89" spans="3:8" ht="15">
      <c r="C89"/>
      <c r="D89"/>
      <c r="E89"/>
      <c r="F89"/>
      <c r="G89"/>
      <c r="H89"/>
    </row>
    <row r="90" spans="3:8" ht="15">
      <c r="C90"/>
      <c r="D90"/>
      <c r="E90"/>
      <c r="F90"/>
      <c r="G90"/>
      <c r="H90"/>
    </row>
    <row r="91" spans="3:8" ht="15">
      <c r="C91"/>
      <c r="D91"/>
      <c r="E91"/>
      <c r="F91"/>
      <c r="G91"/>
      <c r="H91"/>
    </row>
    <row r="92" spans="3:8" ht="15">
      <c r="C92"/>
      <c r="D92"/>
      <c r="E92"/>
      <c r="F92"/>
      <c r="G92"/>
      <c r="H92"/>
    </row>
    <row r="93" spans="3:8" ht="15">
      <c r="C93"/>
      <c r="D93"/>
      <c r="E93"/>
      <c r="F93"/>
      <c r="G93"/>
      <c r="H93"/>
    </row>
    <row r="94" spans="3:8" ht="15">
      <c r="C94"/>
      <c r="D94"/>
      <c r="E94"/>
      <c r="F94"/>
      <c r="G94"/>
      <c r="H94"/>
    </row>
    <row r="95" spans="3:8" ht="15">
      <c r="C95"/>
      <c r="D95"/>
      <c r="E95"/>
      <c r="F95"/>
      <c r="G95"/>
      <c r="H95"/>
    </row>
    <row r="96" spans="3:8" ht="15">
      <c r="C96"/>
      <c r="D96"/>
      <c r="E96"/>
      <c r="F96"/>
      <c r="G96"/>
      <c r="H96"/>
    </row>
    <row r="97" spans="3:8" ht="15">
      <c r="C97"/>
      <c r="D97"/>
      <c r="E97"/>
      <c r="F97"/>
      <c r="G97"/>
      <c r="H97"/>
    </row>
    <row r="98" spans="3:8" ht="15">
      <c r="C98"/>
      <c r="D98"/>
      <c r="E98"/>
      <c r="F98"/>
      <c r="G98"/>
      <c r="H98"/>
    </row>
    <row r="99" spans="3:8" ht="15">
      <c r="C99"/>
      <c r="D99"/>
      <c r="E99"/>
      <c r="F99"/>
      <c r="G99"/>
      <c r="H99"/>
    </row>
    <row r="100" spans="3:8" ht="15">
      <c r="C100"/>
      <c r="D100"/>
      <c r="E100"/>
      <c r="F100"/>
      <c r="G100"/>
      <c r="H100"/>
    </row>
    <row r="101" spans="3:8" ht="15">
      <c r="C101"/>
      <c r="D101"/>
      <c r="E101"/>
      <c r="F101"/>
      <c r="G101"/>
      <c r="H101"/>
    </row>
    <row r="102" spans="3:8" ht="15">
      <c r="C102"/>
      <c r="D102"/>
      <c r="E102"/>
      <c r="F102"/>
      <c r="G102"/>
      <c r="H102"/>
    </row>
  </sheetData>
  <sheetProtection/>
  <mergeCells count="8">
    <mergeCell ref="D66:G66"/>
    <mergeCell ref="D67:G67"/>
    <mergeCell ref="D18:G18"/>
    <mergeCell ref="D43:G43"/>
    <mergeCell ref="D51:G51"/>
    <mergeCell ref="D63:G63"/>
    <mergeCell ref="D60:G60"/>
    <mergeCell ref="D65:G65"/>
  </mergeCells>
  <printOptions gridLines="1" horizontalCentered="1"/>
  <pageMargins left="0.7874015748031497" right="0.1968503937007874" top="1.5748031496062993" bottom="0.9055118110236221" header="0.2755905511811024" footer="0.2755905511811024"/>
  <pageSetup fitToHeight="0" fitToWidth="1" horizontalDpi="600" verticalDpi="600" orientation="portrait" paperSize="9" r:id="rId1"/>
  <headerFooter scaleWithDoc="0" alignWithMargins="0">
    <oddHeader>&amp;LTRAVAUX CONNEXES
PERIMETRE PERTURBÉ
APS&amp;C&amp;"Arial,Gras"&amp;20
Commune de MORNAS
&amp;16
&amp;RPLAINE D'ORANGE
</oddHeader>
    <oddFooter>&amp;L&amp;"Arial,Gras"&amp;8SINTEGRA
travaux connexes Plaine d'Orange
projet modifié CDAF (aps)&amp;C&amp;6&amp;P&amp;R&amp;7mise à jour du:&amp;D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81"/>
  <sheetViews>
    <sheetView showZeros="0" tabSelected="1" view="pageBreakPreview" zoomScale="75" zoomScaleNormal="80" zoomScaleSheetLayoutView="75" zoomScalePageLayoutView="0" workbookViewId="0" topLeftCell="A1">
      <selection activeCell="B1" sqref="B1"/>
    </sheetView>
  </sheetViews>
  <sheetFormatPr defaultColWidth="11.421875" defaultRowHeight="12.75"/>
  <cols>
    <col min="1" max="1" width="5.57421875" style="14" customWidth="1"/>
    <col min="2" max="2" width="37.28125" style="19" customWidth="1"/>
    <col min="3" max="3" width="21.140625" style="18" customWidth="1"/>
    <col min="4" max="4" width="14.421875" style="26" customWidth="1"/>
    <col min="5" max="5" width="14.421875" style="13" customWidth="1"/>
    <col min="6" max="16384" width="11.421875" style="3" customWidth="1"/>
  </cols>
  <sheetData>
    <row r="1" spans="1:242" s="9" customFormat="1" ht="42" customHeight="1" thickBot="1">
      <c r="A1" s="35"/>
      <c r="B1" s="149" t="s">
        <v>14</v>
      </c>
      <c r="C1" s="181" t="s">
        <v>34</v>
      </c>
      <c r="D1" s="182"/>
      <c r="E1" s="18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5" s="1" customFormat="1" ht="34.5" customHeight="1">
      <c r="A2" s="119"/>
      <c r="B2" s="120"/>
      <c r="C2" s="150" t="s">
        <v>15</v>
      </c>
      <c r="D2" s="121" t="s">
        <v>35</v>
      </c>
      <c r="E2" s="151" t="s">
        <v>16</v>
      </c>
    </row>
    <row r="3" spans="1:5" s="1" customFormat="1" ht="34.5" customHeight="1">
      <c r="A3" s="34">
        <v>1</v>
      </c>
      <c r="B3" s="124" t="s">
        <v>17</v>
      </c>
      <c r="C3" s="38">
        <f>'Détail Trx MORNAS PP'!H18</f>
        <v>0</v>
      </c>
      <c r="D3" s="38">
        <f>C3*0.2</f>
        <v>0</v>
      </c>
      <c r="E3" s="157">
        <f>C3+D3</f>
        <v>0</v>
      </c>
    </row>
    <row r="4" spans="1:5" s="1" customFormat="1" ht="34.5" customHeight="1">
      <c r="A4" s="33"/>
      <c r="B4" s="30"/>
      <c r="C4" s="40"/>
      <c r="D4" s="40">
        <f aca="true" t="shared" si="0" ref="D4:D11">C4*0.2</f>
        <v>0</v>
      </c>
      <c r="E4" s="158">
        <f aca="true" t="shared" si="1" ref="E4:E13">C4+D4</f>
        <v>0</v>
      </c>
    </row>
    <row r="5" spans="1:5" s="1" customFormat="1" ht="34.5" customHeight="1">
      <c r="A5" s="34">
        <v>2</v>
      </c>
      <c r="B5" s="123" t="s">
        <v>30</v>
      </c>
      <c r="C5" s="37">
        <f>'Détail Trx MORNAS PP'!H43</f>
        <v>0</v>
      </c>
      <c r="D5" s="37">
        <f t="shared" si="0"/>
        <v>0</v>
      </c>
      <c r="E5" s="39">
        <f t="shared" si="1"/>
        <v>0</v>
      </c>
    </row>
    <row r="6" spans="1:5" s="1" customFormat="1" ht="34.5" customHeight="1">
      <c r="A6" s="33"/>
      <c r="B6" s="30"/>
      <c r="C6" s="40"/>
      <c r="D6" s="40"/>
      <c r="E6" s="158"/>
    </row>
    <row r="7" spans="1:5" s="1" customFormat="1" ht="34.5" customHeight="1">
      <c r="A7" s="34">
        <v>3</v>
      </c>
      <c r="B7" s="122" t="s">
        <v>18</v>
      </c>
      <c r="C7" s="37">
        <f>'Détail Trx MORNAS PP'!H51</f>
        <v>0</v>
      </c>
      <c r="D7" s="38">
        <f t="shared" si="0"/>
        <v>0</v>
      </c>
      <c r="E7" s="39">
        <f t="shared" si="1"/>
        <v>0</v>
      </c>
    </row>
    <row r="8" spans="1:5" s="1" customFormat="1" ht="34.5" customHeight="1">
      <c r="A8" s="33"/>
      <c r="B8" s="30"/>
      <c r="C8" s="40"/>
      <c r="D8" s="40"/>
      <c r="E8" s="158"/>
    </row>
    <row r="9" spans="1:5" s="1" customFormat="1" ht="34.5" customHeight="1">
      <c r="A9" s="159">
        <v>4</v>
      </c>
      <c r="B9" s="122" t="s">
        <v>31</v>
      </c>
      <c r="C9" s="37">
        <f>'Détail Trx MORNAS PP'!H60</f>
        <v>0</v>
      </c>
      <c r="D9" s="38">
        <f t="shared" si="0"/>
        <v>0</v>
      </c>
      <c r="E9" s="39">
        <f t="shared" si="1"/>
        <v>0</v>
      </c>
    </row>
    <row r="10" spans="1:5" s="1" customFormat="1" ht="34.5" customHeight="1">
      <c r="A10" s="33"/>
      <c r="B10" s="30"/>
      <c r="C10" s="40"/>
      <c r="D10" s="40"/>
      <c r="E10" s="158"/>
    </row>
    <row r="11" spans="1:5" s="1" customFormat="1" ht="34.5" customHeight="1">
      <c r="A11" s="159">
        <v>5</v>
      </c>
      <c r="B11" s="122" t="s">
        <v>29</v>
      </c>
      <c r="C11" s="37">
        <f>'Détail Trx MORNAS PP'!H63</f>
        <v>0</v>
      </c>
      <c r="D11" s="38">
        <f t="shared" si="0"/>
        <v>0</v>
      </c>
      <c r="E11" s="39">
        <f t="shared" si="1"/>
        <v>0</v>
      </c>
    </row>
    <row r="12" spans="1:5" s="1" customFormat="1" ht="34.5" customHeight="1">
      <c r="A12" s="33"/>
      <c r="B12" s="30"/>
      <c r="C12" s="40"/>
      <c r="D12" s="40"/>
      <c r="E12" s="158"/>
    </row>
    <row r="13" spans="1:5" s="1" customFormat="1" ht="34.5" customHeight="1">
      <c r="A13" s="34">
        <v>6</v>
      </c>
      <c r="B13" s="124" t="s">
        <v>23</v>
      </c>
      <c r="C13" s="38">
        <f>(C3+C5+C7+C9+C11)*0.15</f>
        <v>0</v>
      </c>
      <c r="D13" s="38">
        <f>C13*0.2</f>
        <v>0</v>
      </c>
      <c r="E13" s="157">
        <f t="shared" si="1"/>
        <v>0</v>
      </c>
    </row>
    <row r="14" spans="1:5" s="1" customFormat="1" ht="34.5" customHeight="1" thickBot="1">
      <c r="A14" s="33"/>
      <c r="B14" s="21"/>
      <c r="E14" s="160"/>
    </row>
    <row r="15" spans="1:5" s="1" customFormat="1" ht="18" customHeight="1">
      <c r="A15" s="177" t="s">
        <v>19</v>
      </c>
      <c r="B15" s="178"/>
      <c r="C15" s="154" t="s">
        <v>20</v>
      </c>
      <c r="D15" s="156" t="s">
        <v>21</v>
      </c>
      <c r="E15" s="152" t="s">
        <v>22</v>
      </c>
    </row>
    <row r="16" spans="1:5" s="1" customFormat="1" ht="18" customHeight="1" thickBot="1">
      <c r="A16" s="179" t="s">
        <v>59</v>
      </c>
      <c r="B16" s="180"/>
      <c r="C16" s="155">
        <f>SUM(C3,C5,C7,C9,C11,C13)</f>
        <v>0</v>
      </c>
      <c r="D16" s="155">
        <f>SUM(D3,D5,D7,D9,D11,D13)</f>
        <v>0</v>
      </c>
      <c r="E16" s="153">
        <f>SUM(E3,E5,E7,E9,E11,E13)</f>
        <v>0</v>
      </c>
    </row>
    <row r="17" spans="1:5" s="1" customFormat="1" ht="30" customHeight="1">
      <c r="A17" s="14"/>
      <c r="B17" s="114"/>
      <c r="C17" s="145"/>
      <c r="D17" s="46"/>
      <c r="E17" s="46"/>
    </row>
    <row r="18" spans="1:3" s="148" customFormat="1" ht="30" customHeight="1">
      <c r="A18" s="29"/>
      <c r="B18" s="146"/>
      <c r="C18" s="147"/>
    </row>
    <row r="19" spans="2:4" ht="30" customHeight="1">
      <c r="B19"/>
      <c r="C19" s="125"/>
      <c r="D19" s="126"/>
    </row>
    <row r="20" spans="1:4" ht="12.75">
      <c r="A20" s="17"/>
      <c r="B20" s="3"/>
      <c r="C20" s="125"/>
      <c r="D20" s="126"/>
    </row>
    <row r="21" spans="2:5" ht="12.75">
      <c r="B21" s="3"/>
      <c r="C21" s="3"/>
      <c r="D21" s="25"/>
      <c r="E21" s="3"/>
    </row>
    <row r="22" spans="2:5" ht="12.75">
      <c r="B22" s="3"/>
      <c r="C22" s="3"/>
      <c r="D22" s="25"/>
      <c r="E22" s="3"/>
    </row>
    <row r="23" spans="2:5" ht="12.75">
      <c r="B23" s="3"/>
      <c r="C23" s="3"/>
      <c r="D23" s="25"/>
      <c r="E23" s="3"/>
    </row>
    <row r="24" spans="2:5" ht="12.75">
      <c r="B24" s="3"/>
      <c r="C24" s="3"/>
      <c r="D24" s="25"/>
      <c r="E24" s="3"/>
    </row>
    <row r="25" spans="2:5" ht="12.75">
      <c r="B25" s="3"/>
      <c r="C25" s="3"/>
      <c r="D25" s="25"/>
      <c r="E25" s="3"/>
    </row>
    <row r="26" spans="2:5" ht="12.75">
      <c r="B26" s="3"/>
      <c r="C26" s="3"/>
      <c r="D26" s="25"/>
      <c r="E26" s="3"/>
    </row>
    <row r="27" spans="2:5" ht="12.75">
      <c r="B27" s="3"/>
      <c r="C27" s="3"/>
      <c r="D27" s="25"/>
      <c r="E27" s="3"/>
    </row>
    <row r="28" spans="2:5" ht="12.75">
      <c r="B28" s="3"/>
      <c r="C28" s="3"/>
      <c r="D28" s="25"/>
      <c r="E28" s="3"/>
    </row>
    <row r="29" spans="2:5" ht="12.75">
      <c r="B29" s="3"/>
      <c r="C29" s="3"/>
      <c r="D29" s="25"/>
      <c r="E29" s="3"/>
    </row>
    <row r="30" spans="2:5" ht="12.75">
      <c r="B30" s="3"/>
      <c r="C30" s="3"/>
      <c r="D30" s="25"/>
      <c r="E30" s="3"/>
    </row>
    <row r="31" spans="2:5" ht="12.75">
      <c r="B31" s="3"/>
      <c r="C31" s="3"/>
      <c r="D31" s="25"/>
      <c r="E31" s="3"/>
    </row>
    <row r="32" spans="2:5" ht="12.75">
      <c r="B32" s="3"/>
      <c r="C32" s="3"/>
      <c r="D32" s="25"/>
      <c r="E32" s="3"/>
    </row>
    <row r="33" spans="2:5" ht="12.75">
      <c r="B33" s="3"/>
      <c r="C33" s="3"/>
      <c r="D33" s="25"/>
      <c r="E33" s="3"/>
    </row>
    <row r="34" spans="2:5" ht="12.75">
      <c r="B34" s="3"/>
      <c r="C34" s="3"/>
      <c r="D34" s="25"/>
      <c r="E34" s="3"/>
    </row>
    <row r="35" spans="2:5" ht="12.75">
      <c r="B35" s="3"/>
      <c r="C35" s="3"/>
      <c r="D35" s="25"/>
      <c r="E35" s="3"/>
    </row>
    <row r="36" spans="2:5" ht="12.75">
      <c r="B36" s="3"/>
      <c r="C36" s="3"/>
      <c r="D36" s="25"/>
      <c r="E36" s="3"/>
    </row>
    <row r="37" spans="2:5" ht="12.75">
      <c r="B37" s="3"/>
      <c r="C37" s="3"/>
      <c r="D37" s="25"/>
      <c r="E37" s="3"/>
    </row>
    <row r="38" spans="2:5" ht="12.75">
      <c r="B38" s="3"/>
      <c r="C38" s="3"/>
      <c r="D38" s="25"/>
      <c r="E38" s="3"/>
    </row>
    <row r="39" spans="2:5" ht="12.75">
      <c r="B39" s="3"/>
      <c r="C39" s="3"/>
      <c r="D39" s="25"/>
      <c r="E39" s="3"/>
    </row>
    <row r="40" spans="2:5" ht="12.75">
      <c r="B40" s="3"/>
      <c r="C40" s="3"/>
      <c r="D40" s="25"/>
      <c r="E40" s="3"/>
    </row>
    <row r="41" spans="2:5" ht="12.75">
      <c r="B41" s="3"/>
      <c r="C41" s="3"/>
      <c r="D41" s="25"/>
      <c r="E41" s="3"/>
    </row>
    <row r="42" spans="2:5" ht="12.75">
      <c r="B42" s="3"/>
      <c r="C42" s="3"/>
      <c r="D42" s="25"/>
      <c r="E42" s="3"/>
    </row>
    <row r="43" spans="2:5" ht="12.75">
      <c r="B43" s="3"/>
      <c r="C43" s="3"/>
      <c r="D43" s="25"/>
      <c r="E43" s="3"/>
    </row>
    <row r="44" spans="2:5" ht="12.75">
      <c r="B44" s="3"/>
      <c r="C44" s="3"/>
      <c r="D44" s="25"/>
      <c r="E44" s="3"/>
    </row>
    <row r="45" spans="2:5" ht="12.75">
      <c r="B45" s="3"/>
      <c r="C45" s="3"/>
      <c r="D45" s="25"/>
      <c r="E45" s="3"/>
    </row>
    <row r="46" spans="2:5" ht="12.75">
      <c r="B46" s="3"/>
      <c r="C46" s="3"/>
      <c r="D46" s="25"/>
      <c r="E46" s="3"/>
    </row>
    <row r="47" spans="2:5" ht="12.75">
      <c r="B47" s="3"/>
      <c r="C47" s="3"/>
      <c r="D47" s="25"/>
      <c r="E47" s="3"/>
    </row>
    <row r="48" spans="2:5" ht="12.75">
      <c r="B48" s="3"/>
      <c r="C48" s="3"/>
      <c r="D48" s="25"/>
      <c r="E48" s="3"/>
    </row>
    <row r="49" spans="2:5" ht="12.75">
      <c r="B49" s="3"/>
      <c r="C49" s="3"/>
      <c r="D49" s="25"/>
      <c r="E49" s="3"/>
    </row>
    <row r="50" spans="2:5" ht="12.75">
      <c r="B50" s="3"/>
      <c r="C50" s="3"/>
      <c r="D50" s="25"/>
      <c r="E50" s="3"/>
    </row>
    <row r="51" spans="2:5" ht="12.75">
      <c r="B51" s="3"/>
      <c r="C51" s="3"/>
      <c r="D51" s="25"/>
      <c r="E51" s="3"/>
    </row>
    <row r="52" spans="2:5" ht="12.75">
      <c r="B52" s="3"/>
      <c r="C52" s="3"/>
      <c r="D52" s="25"/>
      <c r="E52" s="3"/>
    </row>
    <row r="53" spans="2:5" ht="12.75">
      <c r="B53" s="3"/>
      <c r="C53" s="3"/>
      <c r="D53" s="25"/>
      <c r="E53" s="3"/>
    </row>
    <row r="54" spans="2:5" ht="12.75">
      <c r="B54" s="3"/>
      <c r="C54" s="3"/>
      <c r="D54" s="25"/>
      <c r="E54" s="3"/>
    </row>
    <row r="55" spans="2:5" ht="12.75">
      <c r="B55" s="3"/>
      <c r="C55" s="3"/>
      <c r="D55" s="25"/>
      <c r="E55" s="3"/>
    </row>
    <row r="56" spans="2:5" ht="12.75">
      <c r="B56" s="3"/>
      <c r="C56" s="3"/>
      <c r="D56" s="25"/>
      <c r="E56" s="3"/>
    </row>
    <row r="57" spans="2:5" ht="12.75">
      <c r="B57" s="3"/>
      <c r="C57" s="3"/>
      <c r="D57" s="25"/>
      <c r="E57" s="3"/>
    </row>
    <row r="58" spans="2:5" ht="12.75">
      <c r="B58" s="3"/>
      <c r="C58" s="3"/>
      <c r="D58" s="25"/>
      <c r="E58" s="3"/>
    </row>
    <row r="59" spans="2:5" ht="12.75">
      <c r="B59" s="3"/>
      <c r="C59" s="3"/>
      <c r="D59" s="25"/>
      <c r="E59" s="3"/>
    </row>
    <row r="60" spans="2:5" ht="12.75">
      <c r="B60" s="3"/>
      <c r="C60" s="3"/>
      <c r="D60" s="25"/>
      <c r="E60" s="3"/>
    </row>
    <row r="61" spans="2:5" ht="12.75">
      <c r="B61" s="3"/>
      <c r="C61" s="3"/>
      <c r="D61" s="25"/>
      <c r="E61" s="3"/>
    </row>
    <row r="62" spans="2:5" ht="12.75">
      <c r="B62" s="3"/>
      <c r="C62" s="3"/>
      <c r="D62" s="25"/>
      <c r="E62" s="3"/>
    </row>
    <row r="63" spans="2:5" ht="12.75">
      <c r="B63" s="3"/>
      <c r="C63" s="3"/>
      <c r="D63" s="25"/>
      <c r="E63" s="3"/>
    </row>
    <row r="64" spans="2:5" ht="12.75">
      <c r="B64" s="3"/>
      <c r="C64" s="3"/>
      <c r="D64" s="25"/>
      <c r="E64" s="3"/>
    </row>
    <row r="65" spans="2:5" ht="12.75">
      <c r="B65" s="3"/>
      <c r="C65" s="3"/>
      <c r="D65" s="25"/>
      <c r="E65" s="3"/>
    </row>
    <row r="66" spans="2:5" ht="12.75">
      <c r="B66" s="3"/>
      <c r="C66" s="3"/>
      <c r="D66" s="25"/>
      <c r="E66" s="3"/>
    </row>
    <row r="67" spans="2:5" ht="12.75">
      <c r="B67" s="3"/>
      <c r="C67" s="3"/>
      <c r="D67" s="25"/>
      <c r="E67" s="3"/>
    </row>
    <row r="68" spans="2:5" ht="12.75">
      <c r="B68" s="3"/>
      <c r="C68" s="3"/>
      <c r="D68" s="25"/>
      <c r="E68" s="3"/>
    </row>
    <row r="69" spans="2:5" ht="12.75">
      <c r="B69" s="3"/>
      <c r="C69" s="3"/>
      <c r="D69" s="25"/>
      <c r="E69" s="3"/>
    </row>
    <row r="70" spans="2:5" ht="12.75">
      <c r="B70" s="3"/>
      <c r="C70" s="3"/>
      <c r="D70" s="25"/>
      <c r="E70" s="3"/>
    </row>
    <row r="71" spans="2:5" ht="12.75">
      <c r="B71" s="3"/>
      <c r="C71" s="3"/>
      <c r="D71" s="25"/>
      <c r="E71" s="3"/>
    </row>
    <row r="72" spans="2:5" ht="12.75">
      <c r="B72" s="3"/>
      <c r="C72" s="3"/>
      <c r="D72" s="25"/>
      <c r="E72" s="3"/>
    </row>
    <row r="73" spans="2:5" ht="12.75">
      <c r="B73" s="3"/>
      <c r="C73" s="3"/>
      <c r="D73" s="25"/>
      <c r="E73" s="3"/>
    </row>
    <row r="74" spans="2:5" ht="12.75">
      <c r="B74" s="3"/>
      <c r="C74" s="3"/>
      <c r="D74" s="25"/>
      <c r="E74" s="3"/>
    </row>
    <row r="75" spans="2:5" ht="12.75">
      <c r="B75" s="3"/>
      <c r="C75" s="3"/>
      <c r="D75" s="25"/>
      <c r="E75" s="3"/>
    </row>
    <row r="76" spans="2:5" ht="12.75">
      <c r="B76" s="3"/>
      <c r="C76" s="3"/>
      <c r="D76" s="25"/>
      <c r="E76" s="3"/>
    </row>
    <row r="77" spans="2:5" ht="12.75">
      <c r="B77" s="3"/>
      <c r="C77" s="3"/>
      <c r="D77" s="25"/>
      <c r="E77" s="3"/>
    </row>
    <row r="78" spans="2:5" ht="12.75">
      <c r="B78" s="3"/>
      <c r="C78" s="3"/>
      <c r="D78" s="25"/>
      <c r="E78" s="3"/>
    </row>
    <row r="79" spans="2:5" ht="12.75">
      <c r="B79" s="3"/>
      <c r="C79" s="3"/>
      <c r="D79" s="25"/>
      <c r="E79" s="3"/>
    </row>
    <row r="80" spans="2:5" ht="12.75">
      <c r="B80" s="3"/>
      <c r="C80" s="3"/>
      <c r="D80" s="25"/>
      <c r="E80" s="3"/>
    </row>
    <row r="81" spans="2:5" ht="12.75">
      <c r="B81" s="3"/>
      <c r="C81" s="3"/>
      <c r="D81" s="25"/>
      <c r="E81" s="3"/>
    </row>
  </sheetData>
  <sheetProtection/>
  <mergeCells count="3">
    <mergeCell ref="A15:B15"/>
    <mergeCell ref="A16:B16"/>
    <mergeCell ref="C1:E1"/>
  </mergeCells>
  <printOptions horizontalCentered="1" verticalCentered="1"/>
  <pageMargins left="0.1968503937007874" right="0.1968503937007874" top="0.1968503937007874" bottom="0.3937007874015748" header="0.7874015748031497" footer="0.2755905511811024"/>
  <pageSetup fitToHeight="1" fitToWidth="1" horizontalDpi="600" verticalDpi="600" orientation="portrait" paperSize="9" r:id="rId1"/>
  <headerFooter scaleWithDoc="0" alignWithMargins="0">
    <oddHeader>&amp;LTRAVAUX CONNEXES   
PERIMETRE PERTURBÉ
APS
&amp;C&amp;"Arial,Gras"&amp;20RÉCAPITULATIF&amp;RPLAINE D'ORANGE</oddHeader>
    <oddFooter>&amp;L&amp;"Arial,Gras"&amp;8SINTEGRA
travaux connexes Plaine d'Orange
projet modifié CDAF (aps)&amp;C&amp;6&amp;P&amp;R&amp;6mise à jour du :&amp;D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BEAUR</dc:creator>
  <cp:keywords/>
  <dc:description/>
  <cp:lastModifiedBy>j.quijoux</cp:lastModifiedBy>
  <cp:lastPrinted>2017-04-26T10:31:52Z</cp:lastPrinted>
  <dcterms:created xsi:type="dcterms:W3CDTF">1998-06-24T09:33:29Z</dcterms:created>
  <dcterms:modified xsi:type="dcterms:W3CDTF">2018-05-22T08:42:04Z</dcterms:modified>
  <cp:category/>
  <cp:version/>
  <cp:contentType/>
  <cp:contentStatus/>
</cp:coreProperties>
</file>