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tabRatio="576" activeTab="1"/>
  </bookViews>
  <sheets>
    <sheet name="Détail Trx PIOLENC PP" sheetId="1" r:id="rId1"/>
    <sheet name="RECAP PIOLENC PP" sheetId="2" r:id="rId2"/>
  </sheets>
  <definedNames>
    <definedName name="abattage" localSheetId="1">#REF!</definedName>
    <definedName name="abattage">#REF!</definedName>
    <definedName name="création_d_une_haie" localSheetId="0">#REF!</definedName>
    <definedName name="création_d_une_haie" localSheetId="1">#REF!</definedName>
    <definedName name="création_d_une_haie">#REF!</definedName>
    <definedName name="_xlnm.Print_Titles" localSheetId="0">'Détail Trx PIOLENC PP'!$1:$1</definedName>
    <definedName name="_xlnm.Print_Titles" localSheetId="1">'RECAP PIOLENC PP'!$1:$1</definedName>
    <definedName name="nivellement" localSheetId="0">#REF!</definedName>
    <definedName name="nivellement" localSheetId="1">#REF!</definedName>
    <definedName name="nivellement">#REF!</definedName>
    <definedName name="_xlnm.Print_Area" localSheetId="0">'Détail Trx PIOLENC PP'!$A$1:$H$104</definedName>
    <definedName name="_xlnm.Print_Area" localSheetId="1">'RECAP PIOLENC PP'!$A$1:$E$16</definedName>
  </definedNames>
  <calcPr fullCalcOnLoad="1"/>
</workbook>
</file>

<file path=xl/sharedStrings.xml><?xml version="1.0" encoding="utf-8"?>
<sst xmlns="http://schemas.openxmlformats.org/spreadsheetml/2006/main" count="303" uniqueCount="56">
  <si>
    <t>Désignation des travaux</t>
  </si>
  <si>
    <t>Unité</t>
  </si>
  <si>
    <t>Quantité</t>
  </si>
  <si>
    <t>N° des prix</t>
  </si>
  <si>
    <t>Prix Unit. HT</t>
  </si>
  <si>
    <t>Montant HT</t>
  </si>
  <si>
    <t>ml</t>
  </si>
  <si>
    <r>
      <t>m</t>
    </r>
    <r>
      <rPr>
        <vertAlign val="superscript"/>
        <sz val="11"/>
        <rFont val="Arial"/>
        <family val="2"/>
      </rPr>
      <t>3</t>
    </r>
  </si>
  <si>
    <t>m²</t>
  </si>
  <si>
    <t>MONTANT TOTAL H.T.</t>
  </si>
  <si>
    <t>MONTANT TOTAL T.T.C.</t>
  </si>
  <si>
    <t>décompactage de chemin de terre</t>
  </si>
  <si>
    <t>AMÉNAGEMENT PAYSAGER</t>
  </si>
  <si>
    <t>TYPES DE TRAVAUX</t>
  </si>
  <si>
    <t>montants H.T.</t>
  </si>
  <si>
    <t>montants T.T.C.</t>
  </si>
  <si>
    <t>VOIRIE</t>
  </si>
  <si>
    <t>HYDRAULIQUE AGRICOLE</t>
  </si>
  <si>
    <t>MONTANT TOTAL DES</t>
  </si>
  <si>
    <t>H.T.</t>
  </si>
  <si>
    <t>T.V.A.</t>
  </si>
  <si>
    <t>T.T.C.</t>
  </si>
  <si>
    <t>MAITRISE D'ŒUVRE et IMPRÉVUS (15%)</t>
  </si>
  <si>
    <t>Situation des travaux</t>
  </si>
  <si>
    <t>création de fossé</t>
  </si>
  <si>
    <t>mise en place de clôture</t>
  </si>
  <si>
    <t>REMISE EN ÉTAT DES SOLS</t>
  </si>
  <si>
    <t>IRRIGATION PRIVÉE</t>
  </si>
  <si>
    <t>REMISE EN ÉTATS DES SOLS</t>
  </si>
  <si>
    <t>AMÉNAGEMENTS PAYSAGERS</t>
  </si>
  <si>
    <t>débroussaillage</t>
  </si>
  <si>
    <t>f et m en place de buse Ø 600</t>
  </si>
  <si>
    <t>PIOLENC</t>
  </si>
  <si>
    <t>TVA 20 %</t>
  </si>
  <si>
    <t>3ZB</t>
  </si>
  <si>
    <t>3ZC</t>
  </si>
  <si>
    <t>comblement de fossé</t>
  </si>
  <si>
    <t>création de haie</t>
  </si>
  <si>
    <t>création de bosquet</t>
  </si>
  <si>
    <t>dépose de clôture</t>
  </si>
  <si>
    <t>forfait</t>
  </si>
  <si>
    <t>création de chemin empierré l=4m</t>
  </si>
  <si>
    <t>création de chemin d'exploitation</t>
  </si>
  <si>
    <t>suppression de chemin empierré 3m</t>
  </si>
  <si>
    <t>cne</t>
  </si>
  <si>
    <t>140-2</t>
  </si>
  <si>
    <t>140-1</t>
  </si>
  <si>
    <t>140-3</t>
  </si>
  <si>
    <t>140-4</t>
  </si>
  <si>
    <t>réfection 1 pilier d' angle béton</t>
  </si>
  <si>
    <t>évacuation de dépots divers</t>
  </si>
  <si>
    <t>création de fossé 3m</t>
  </si>
  <si>
    <t>m en place de drains avec galets</t>
  </si>
  <si>
    <t>3,0,31-3,0,32</t>
  </si>
  <si>
    <t>MONTANT TOTAL</t>
  </si>
  <si>
    <t xml:space="preserve"> TRAVAUX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</si>
</sst>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;;;"/>
    <numFmt numFmtId="173" formatCode="#,##0\ &quot;F&quot;"/>
    <numFmt numFmtId="174" formatCode="#,##0.00\ &quot;F&quot;"/>
    <numFmt numFmtId="175" formatCode="#,##0.00\ _F"/>
    <numFmt numFmtId="176" formatCode="0.0"/>
    <numFmt numFmtId="177" formatCode="0.0000"/>
    <numFmt numFmtId="178" formatCode="0.000"/>
    <numFmt numFmtId="179" formatCode="0.00000"/>
    <numFmt numFmtId="180" formatCode="_-* #,##0.0\ _F_-;\-* #,##0.0\ _F_-;_-* &quot;-&quot;??\ _F_-;_-@_-"/>
    <numFmt numFmtId="181" formatCode="#,##0.00\ [$€-1]"/>
    <numFmt numFmtId="182" formatCode="#,##0.00\ [$€-1];[Red]#,##0.00\ [$€-1]"/>
    <numFmt numFmtId="183" formatCode="_-* #,##0.00\ [$€-1]_-;\-* #,##0.00\ [$€-1]_-;_-* &quot;-&quot;??\ [$€-1]_-"/>
    <numFmt numFmtId="184" formatCode="_-* #,##0\ _F_-;\-* #,##0\ _F_-;_-* &quot;-&quot;??\ _F_-;_-@_-"/>
    <numFmt numFmtId="185" formatCode="_-* #,##0.000\ _F_-;\-* #,##0.000\ _F_-;_-* &quot;-&quot;??\ _F_-;_-@_-"/>
    <numFmt numFmtId="186" formatCode="mmm\-yyyy"/>
    <numFmt numFmtId="187" formatCode="&quot;Vrai&quot;;&quot;Vrai&quot;;&quot;Faux&quot;"/>
    <numFmt numFmtId="188" formatCode="&quot;Actif&quot;;&quot;Actif&quot;;&quot;Inactif&quot;"/>
    <numFmt numFmtId="189" formatCode="#,##0.0\ [$€-1];[Red]#,##0.0\ [$€-1]"/>
    <numFmt numFmtId="190" formatCode="#,##0\ [$€-1];[Red]#,##0\ [$€-1]"/>
    <numFmt numFmtId="191" formatCode="0.000000"/>
    <numFmt numFmtId="192" formatCode="##&quot;ha&quot;\ ##\a\ ##&quot;ca&quot;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vertAlign val="superscript"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81"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171" fontId="0" fillId="0" borderId="0" xfId="46" applyFont="1" applyFill="1" applyBorder="1" applyAlignment="1" applyProtection="1">
      <alignment/>
      <protection locked="0"/>
    </xf>
    <xf numFmtId="171" fontId="0" fillId="0" borderId="0" xfId="46" applyFont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171" fontId="5" fillId="0" borderId="10" xfId="46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171" fontId="5" fillId="0" borderId="0" xfId="46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171" fontId="5" fillId="0" borderId="13" xfId="46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6" fillId="33" borderId="16" xfId="0" applyFont="1" applyFill="1" applyBorder="1" applyAlignment="1" applyProtection="1">
      <alignment horizontal="center" wrapText="1"/>
      <protection locked="0"/>
    </xf>
    <xf numFmtId="175" fontId="0" fillId="0" borderId="10" xfId="0" applyNumberFormat="1" applyFont="1" applyBorder="1" applyAlignment="1" applyProtection="1">
      <alignment vertical="center"/>
      <protection locked="0"/>
    </xf>
    <xf numFmtId="175" fontId="0" fillId="0" borderId="17" xfId="0" applyNumberFormat="1" applyFont="1" applyBorder="1" applyAlignment="1" applyProtection="1">
      <alignment vertical="center"/>
      <protection locked="0"/>
    </xf>
    <xf numFmtId="175" fontId="0" fillId="0" borderId="15" xfId="0" applyNumberFormat="1" applyFont="1" applyBorder="1" applyAlignment="1" applyProtection="1">
      <alignment vertical="center"/>
      <protection locked="0"/>
    </xf>
    <xf numFmtId="175" fontId="0" fillId="0" borderId="0" xfId="0" applyNumberFormat="1" applyFont="1" applyBorder="1" applyAlignment="1" applyProtection="1">
      <alignment vertical="center"/>
      <protection locked="0"/>
    </xf>
    <xf numFmtId="171" fontId="5" fillId="34" borderId="18" xfId="46" applyFont="1" applyFill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171" fontId="5" fillId="0" borderId="22" xfId="46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9" fillId="35" borderId="0" xfId="0" applyFont="1" applyFill="1" applyBorder="1" applyAlignment="1" applyProtection="1">
      <alignment horizontal="centerContinuous" vertical="center"/>
      <protection locked="0"/>
    </xf>
    <xf numFmtId="171" fontId="5" fillId="35" borderId="0" xfId="46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 locked="0"/>
    </xf>
    <xf numFmtId="171" fontId="11" fillId="36" borderId="13" xfId="46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/>
      <protection locked="0"/>
    </xf>
    <xf numFmtId="171" fontId="15" fillId="34" borderId="23" xfId="46" applyFont="1" applyFill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left" vertical="center"/>
      <protection locked="0"/>
    </xf>
    <xf numFmtId="0" fontId="5" fillId="37" borderId="0" xfId="0" applyFont="1" applyFill="1" applyBorder="1" applyAlignment="1" applyProtection="1">
      <alignment horizontal="right" vertical="center"/>
      <protection locked="0"/>
    </xf>
    <xf numFmtId="184" fontId="5" fillId="37" borderId="0" xfId="0" applyNumberFormat="1" applyFont="1" applyFill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Font="1" applyBorder="1" applyAlignment="1">
      <alignment horizontal="left"/>
    </xf>
    <xf numFmtId="171" fontId="5" fillId="36" borderId="10" xfId="46" applyFont="1" applyFill="1" applyBorder="1" applyAlignment="1" applyProtection="1">
      <alignment horizontal="center" vertical="center"/>
      <protection/>
    </xf>
    <xf numFmtId="1" fontId="0" fillId="37" borderId="10" xfId="0" applyNumberFormat="1" applyFill="1" applyBorder="1" applyAlignment="1">
      <alignment horizontal="center"/>
    </xf>
    <xf numFmtId="0" fontId="0" fillId="37" borderId="10" xfId="0" applyFill="1" applyBorder="1" applyAlignment="1">
      <alignment/>
    </xf>
    <xf numFmtId="1" fontId="0" fillId="37" borderId="10" xfId="0" applyNumberFormat="1" applyFill="1" applyBorder="1" applyAlignment="1">
      <alignment horizontal="left"/>
    </xf>
    <xf numFmtId="0" fontId="5" fillId="37" borderId="10" xfId="0" applyFont="1" applyFill="1" applyBorder="1" applyAlignment="1" applyProtection="1">
      <alignment horizontal="center" vertical="center"/>
      <protection locked="0"/>
    </xf>
    <xf numFmtId="0" fontId="0" fillId="37" borderId="10" xfId="0" applyFont="1" applyFill="1" applyBorder="1" applyAlignment="1" applyProtection="1">
      <alignment vertical="center"/>
      <protection locked="0"/>
    </xf>
    <xf numFmtId="1" fontId="0" fillId="0" borderId="10" xfId="0" applyNumberFormat="1" applyBorder="1" applyAlignment="1">
      <alignment horizontal="left"/>
    </xf>
    <xf numFmtId="1" fontId="0" fillId="0" borderId="24" xfId="0" applyNumberFormat="1" applyBorder="1" applyAlignment="1">
      <alignment horizontal="center"/>
    </xf>
    <xf numFmtId="0" fontId="0" fillId="0" borderId="22" xfId="0" applyBorder="1" applyAlignment="1">
      <alignment/>
    </xf>
    <xf numFmtId="1" fontId="0" fillId="0" borderId="22" xfId="0" applyNumberFormat="1" applyBorder="1" applyAlignment="1">
      <alignment horizontal="left"/>
    </xf>
    <xf numFmtId="1" fontId="0" fillId="0" borderId="22" xfId="0" applyNumberFormat="1" applyBorder="1" applyAlignment="1">
      <alignment horizontal="center"/>
    </xf>
    <xf numFmtId="171" fontId="5" fillId="36" borderId="22" xfId="46" applyFont="1" applyFill="1" applyBorder="1" applyAlignment="1" applyProtection="1">
      <alignment horizontal="center" vertical="center"/>
      <protection/>
    </xf>
    <xf numFmtId="1" fontId="0" fillId="0" borderId="25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0" fillId="0" borderId="19" xfId="0" applyBorder="1" applyAlignment="1">
      <alignment/>
    </xf>
    <xf numFmtId="1" fontId="0" fillId="0" borderId="19" xfId="0" applyNumberFormat="1" applyBorder="1" applyAlignment="1">
      <alignment horizontal="left"/>
    </xf>
    <xf numFmtId="1" fontId="0" fillId="0" borderId="19" xfId="0" applyNumberFormat="1" applyBorder="1" applyAlignment="1">
      <alignment horizontal="center"/>
    </xf>
    <xf numFmtId="171" fontId="5" fillId="0" borderId="19" xfId="46" applyFont="1" applyBorder="1" applyAlignment="1" applyProtection="1">
      <alignment horizontal="center" vertical="center"/>
      <protection locked="0"/>
    </xf>
    <xf numFmtId="171" fontId="5" fillId="36" borderId="19" xfId="46" applyFont="1" applyFill="1" applyBorder="1" applyAlignment="1" applyProtection="1">
      <alignment horizontal="center" vertical="center"/>
      <protection/>
    </xf>
    <xf numFmtId="1" fontId="0" fillId="0" borderId="22" xfId="0" applyNumberFormat="1" applyFont="1" applyBorder="1" applyAlignment="1">
      <alignment horizontal="left"/>
    </xf>
    <xf numFmtId="1" fontId="0" fillId="37" borderId="19" xfId="0" applyNumberFormat="1" applyFill="1" applyBorder="1" applyAlignment="1">
      <alignment horizontal="center"/>
    </xf>
    <xf numFmtId="171" fontId="11" fillId="36" borderId="27" xfId="46" applyFont="1" applyFill="1" applyBorder="1" applyAlignment="1" applyProtection="1">
      <alignment horizontal="center" vertical="center"/>
      <protection/>
    </xf>
    <xf numFmtId="171" fontId="11" fillId="36" borderId="28" xfId="46" applyFont="1" applyFill="1" applyBorder="1" applyAlignment="1" applyProtection="1">
      <alignment horizontal="center" vertical="center"/>
      <protection/>
    </xf>
    <xf numFmtId="171" fontId="11" fillId="36" borderId="29" xfId="46" applyFont="1" applyFill="1" applyBorder="1" applyAlignment="1" applyProtection="1">
      <alignment horizontal="center" vertical="center"/>
      <protection/>
    </xf>
    <xf numFmtId="1" fontId="0" fillId="37" borderId="22" xfId="0" applyNumberFormat="1" applyFill="1" applyBorder="1" applyAlignment="1">
      <alignment horizontal="center"/>
    </xf>
    <xf numFmtId="1" fontId="0" fillId="0" borderId="19" xfId="0" applyNumberFormat="1" applyFont="1" applyBorder="1" applyAlignment="1">
      <alignment horizontal="left"/>
    </xf>
    <xf numFmtId="0" fontId="0" fillId="37" borderId="0" xfId="0" applyFill="1" applyBorder="1" applyAlignment="1" applyProtection="1">
      <alignment/>
      <protection locked="0"/>
    </xf>
    <xf numFmtId="176" fontId="0" fillId="37" borderId="10" xfId="0" applyNumberFormat="1" applyFill="1" applyBorder="1" applyAlignment="1">
      <alignment horizontal="center"/>
    </xf>
    <xf numFmtId="0" fontId="0" fillId="0" borderId="10" xfId="0" applyFont="1" applyBorder="1" applyAlignment="1" applyProtection="1">
      <alignment vertical="center"/>
      <protection locked="0"/>
    </xf>
    <xf numFmtId="1" fontId="0" fillId="0" borderId="30" xfId="0" applyNumberFormat="1" applyBorder="1" applyAlignment="1">
      <alignment horizontal="center"/>
    </xf>
    <xf numFmtId="0" fontId="0" fillId="0" borderId="31" xfId="0" applyBorder="1" applyAlignment="1">
      <alignment/>
    </xf>
    <xf numFmtId="0" fontId="8" fillId="0" borderId="31" xfId="0" applyFont="1" applyBorder="1" applyAlignment="1" applyProtection="1">
      <alignment horizontal="center" vertical="center"/>
      <protection locked="0"/>
    </xf>
    <xf numFmtId="171" fontId="5" fillId="0" borderId="31" xfId="46" applyFont="1" applyBorder="1" applyAlignment="1" applyProtection="1">
      <alignment horizontal="center" vertical="center"/>
      <protection locked="0"/>
    </xf>
    <xf numFmtId="171" fontId="5" fillId="36" borderId="31" xfId="46" applyFont="1" applyFill="1" applyBorder="1" applyAlignment="1" applyProtection="1">
      <alignment horizontal="center" vertical="center"/>
      <protection/>
    </xf>
    <xf numFmtId="0" fontId="0" fillId="0" borderId="31" xfId="0" applyFont="1" applyBorder="1" applyAlignment="1">
      <alignment/>
    </xf>
    <xf numFmtId="1" fontId="0" fillId="0" borderId="31" xfId="0" applyNumberFormat="1" applyBorder="1" applyAlignment="1">
      <alignment horizontal="center"/>
    </xf>
    <xf numFmtId="0" fontId="0" fillId="0" borderId="22" xfId="0" applyFont="1" applyBorder="1" applyAlignment="1" applyProtection="1">
      <alignment vertical="center"/>
      <protection locked="0"/>
    </xf>
    <xf numFmtId="1" fontId="0" fillId="0" borderId="32" xfId="0" applyNumberFormat="1" applyBorder="1" applyAlignment="1">
      <alignment horizontal="center"/>
    </xf>
    <xf numFmtId="0" fontId="0" fillId="0" borderId="33" xfId="0" applyBorder="1" applyAlignment="1">
      <alignment/>
    </xf>
    <xf numFmtId="1" fontId="0" fillId="37" borderId="33" xfId="0" applyNumberFormat="1" applyFill="1" applyBorder="1" applyAlignment="1">
      <alignment horizontal="center"/>
    </xf>
    <xf numFmtId="0" fontId="8" fillId="0" borderId="33" xfId="0" applyFont="1" applyBorder="1" applyAlignment="1" applyProtection="1">
      <alignment horizontal="center" vertical="center"/>
      <protection locked="0"/>
    </xf>
    <xf numFmtId="171" fontId="5" fillId="0" borderId="33" xfId="46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vertical="center"/>
      <protection locked="0"/>
    </xf>
    <xf numFmtId="0" fontId="0" fillId="0" borderId="33" xfId="0" applyFont="1" applyBorder="1" applyAlignment="1" applyProtection="1">
      <alignment vertical="center"/>
      <protection locked="0"/>
    </xf>
    <xf numFmtId="0" fontId="0" fillId="0" borderId="34" xfId="0" applyFont="1" applyBorder="1" applyAlignment="1" applyProtection="1">
      <alignment vertical="center"/>
      <protection locked="0"/>
    </xf>
    <xf numFmtId="1" fontId="0" fillId="0" borderId="10" xfId="0" applyNumberFormat="1" applyFont="1" applyBorder="1" applyAlignment="1">
      <alignment horizontal="left"/>
    </xf>
    <xf numFmtId="0" fontId="0" fillId="37" borderId="31" xfId="0" applyFont="1" applyFill="1" applyBorder="1" applyAlignment="1" applyProtection="1">
      <alignment vertical="center"/>
      <protection locked="0"/>
    </xf>
    <xf numFmtId="0" fontId="0" fillId="37" borderId="19" xfId="0" applyFont="1" applyFill="1" applyBorder="1" applyAlignment="1" applyProtection="1">
      <alignment vertical="center"/>
      <protection locked="0"/>
    </xf>
    <xf numFmtId="0" fontId="5" fillId="37" borderId="0" xfId="0" applyFont="1" applyFill="1" applyBorder="1" applyAlignment="1" applyProtection="1">
      <alignment horizontal="center"/>
      <protection locked="0"/>
    </xf>
    <xf numFmtId="0" fontId="5" fillId="37" borderId="0" xfId="0" applyFont="1" applyFill="1" applyBorder="1" applyAlignment="1" applyProtection="1">
      <alignment/>
      <protection locked="0"/>
    </xf>
    <xf numFmtId="0" fontId="0" fillId="37" borderId="0" xfId="0" applyFont="1" applyFill="1" applyBorder="1" applyAlignment="1" applyProtection="1">
      <alignment/>
      <protection locked="0"/>
    </xf>
    <xf numFmtId="171" fontId="0" fillId="37" borderId="0" xfId="0" applyNumberFormat="1" applyFont="1" applyFill="1" applyBorder="1" applyAlignment="1" applyProtection="1">
      <alignment/>
      <protection locked="0"/>
    </xf>
    <xf numFmtId="0" fontId="0" fillId="37" borderId="0" xfId="0" applyFont="1" applyFill="1" applyBorder="1" applyAlignment="1" applyProtection="1">
      <alignment horizontal="center"/>
      <protection locked="0"/>
    </xf>
    <xf numFmtId="171" fontId="0" fillId="37" borderId="0" xfId="0" applyNumberFormat="1" applyFill="1" applyBorder="1" applyAlignment="1" applyProtection="1">
      <alignment/>
      <protection locked="0"/>
    </xf>
    <xf numFmtId="1" fontId="0" fillId="37" borderId="0" xfId="0" applyNumberFormat="1" applyFont="1" applyFill="1" applyBorder="1" applyAlignment="1" applyProtection="1">
      <alignment/>
      <protection locked="0"/>
    </xf>
    <xf numFmtId="184" fontId="0" fillId="37" borderId="0" xfId="0" applyNumberFormat="1" applyFont="1" applyFill="1" applyBorder="1" applyAlignment="1" applyProtection="1">
      <alignment/>
      <protection locked="0"/>
    </xf>
    <xf numFmtId="0" fontId="4" fillId="33" borderId="35" xfId="0" applyFont="1" applyFill="1" applyBorder="1" applyAlignment="1" applyProtection="1">
      <alignment horizontal="center" vertical="center"/>
      <protection locked="0"/>
    </xf>
    <xf numFmtId="0" fontId="4" fillId="37" borderId="0" xfId="0" applyFont="1" applyFill="1" applyBorder="1" applyAlignment="1" applyProtection="1">
      <alignment horizontal="center" vertical="center"/>
      <protection locked="0"/>
    </xf>
    <xf numFmtId="1" fontId="5" fillId="37" borderId="0" xfId="0" applyNumberFormat="1" applyFont="1" applyFill="1" applyBorder="1" applyAlignment="1" applyProtection="1">
      <alignment horizontal="right" vertical="center"/>
      <protection locked="0"/>
    </xf>
    <xf numFmtId="1" fontId="0" fillId="37" borderId="0" xfId="0" applyNumberFormat="1" applyFill="1" applyBorder="1" applyAlignment="1">
      <alignment horizontal="left"/>
    </xf>
    <xf numFmtId="0" fontId="5" fillId="37" borderId="0" xfId="0" applyFont="1" applyFill="1" applyBorder="1" applyAlignment="1" applyProtection="1">
      <alignment horizontal="center" vertical="center"/>
      <protection locked="0"/>
    </xf>
    <xf numFmtId="184" fontId="5" fillId="37" borderId="0" xfId="0" applyNumberFormat="1" applyFont="1" applyFill="1" applyBorder="1" applyAlignment="1" applyProtection="1">
      <alignment horizontal="center" vertical="center"/>
      <protection locked="0"/>
    </xf>
    <xf numFmtId="184" fontId="4" fillId="37" borderId="0" xfId="0" applyNumberFormat="1" applyFont="1" applyFill="1" applyBorder="1" applyAlignment="1" applyProtection="1">
      <alignment horizontal="center" vertical="center"/>
      <protection locked="0"/>
    </xf>
    <xf numFmtId="15" fontId="5" fillId="37" borderId="0" xfId="0" applyNumberFormat="1" applyFont="1" applyFill="1" applyBorder="1" applyAlignment="1" applyProtection="1">
      <alignment/>
      <protection locked="0"/>
    </xf>
    <xf numFmtId="0" fontId="10" fillId="37" borderId="0" xfId="0" applyFont="1" applyFill="1" applyBorder="1" applyAlignment="1" applyProtection="1">
      <alignment wrapText="1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7" fillId="0" borderId="37" xfId="0" applyFont="1" applyFill="1" applyBorder="1" applyAlignment="1" applyProtection="1">
      <alignment vertical="center"/>
      <protection locked="0"/>
    </xf>
    <xf numFmtId="175" fontId="4" fillId="33" borderId="38" xfId="46" applyNumberFormat="1" applyFont="1" applyFill="1" applyBorder="1" applyAlignment="1" applyProtection="1">
      <alignment horizontal="center" vertical="center" wrapText="1"/>
      <protection locked="0"/>
    </xf>
    <xf numFmtId="0" fontId="0" fillId="33" borderId="39" xfId="0" applyFont="1" applyFill="1" applyBorder="1" applyAlignment="1" applyProtection="1">
      <alignment vertical="center"/>
      <protection locked="0"/>
    </xf>
    <xf numFmtId="0" fontId="0" fillId="33" borderId="28" xfId="0" applyFont="1" applyFill="1" applyBorder="1" applyAlignment="1" applyProtection="1">
      <alignment vertical="center"/>
      <protection locked="0"/>
    </xf>
    <xf numFmtId="0" fontId="0" fillId="33" borderId="15" xfId="0" applyFont="1" applyFill="1" applyBorder="1" applyAlignment="1" applyProtection="1">
      <alignment vertical="center"/>
      <protection locked="0"/>
    </xf>
    <xf numFmtId="0" fontId="0" fillId="0" borderId="10" xfId="0" applyFont="1" applyBorder="1" applyAlignment="1">
      <alignment/>
    </xf>
    <xf numFmtId="1" fontId="0" fillId="37" borderId="31" xfId="0" applyNumberFormat="1" applyFill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0" fontId="0" fillId="0" borderId="34" xfId="0" applyBorder="1" applyAlignment="1">
      <alignment/>
    </xf>
    <xf numFmtId="0" fontId="0" fillId="37" borderId="10" xfId="0" applyFont="1" applyFill="1" applyBorder="1" applyAlignment="1" applyProtection="1">
      <alignment vertical="center"/>
      <protection locked="0"/>
    </xf>
    <xf numFmtId="1" fontId="0" fillId="37" borderId="25" xfId="0" applyNumberFormat="1" applyFont="1" applyFill="1" applyBorder="1" applyAlignment="1">
      <alignment horizontal="center"/>
    </xf>
    <xf numFmtId="1" fontId="0" fillId="0" borderId="25" xfId="0" applyNumberFormat="1" applyFont="1" applyBorder="1" applyAlignment="1">
      <alignment horizontal="center"/>
    </xf>
    <xf numFmtId="1" fontId="0" fillId="37" borderId="31" xfId="0" applyNumberFormat="1" applyFill="1" applyBorder="1" applyAlignment="1">
      <alignment horizontal="left"/>
    </xf>
    <xf numFmtId="176" fontId="0" fillId="0" borderId="24" xfId="0" applyNumberFormat="1" applyFont="1" applyBorder="1" applyAlignment="1">
      <alignment horizontal="center"/>
    </xf>
    <xf numFmtId="176" fontId="0" fillId="0" borderId="25" xfId="0" applyNumberFormat="1" applyFont="1" applyBorder="1" applyAlignment="1">
      <alignment horizontal="center"/>
    </xf>
    <xf numFmtId="176" fontId="0" fillId="37" borderId="25" xfId="0" applyNumberFormat="1" applyFont="1" applyFill="1" applyBorder="1" applyAlignment="1">
      <alignment horizontal="center"/>
    </xf>
    <xf numFmtId="176" fontId="0" fillId="0" borderId="30" xfId="0" applyNumberFormat="1" applyFont="1" applyBorder="1" applyAlignment="1">
      <alignment horizontal="center"/>
    </xf>
    <xf numFmtId="176" fontId="0" fillId="0" borderId="26" xfId="0" applyNumberFormat="1" applyFont="1" applyBorder="1" applyAlignment="1">
      <alignment horizontal="center"/>
    </xf>
    <xf numFmtId="1" fontId="13" fillId="0" borderId="10" xfId="0" applyNumberFormat="1" applyFont="1" applyBorder="1" applyAlignment="1">
      <alignment horizontal="left"/>
    </xf>
    <xf numFmtId="0" fontId="18" fillId="0" borderId="10" xfId="0" applyFont="1" applyBorder="1" applyAlignment="1" applyProtection="1">
      <alignment horizontal="center" vertical="center"/>
      <protection locked="0"/>
    </xf>
    <xf numFmtId="1" fontId="0" fillId="0" borderId="30" xfId="0" applyNumberFormat="1" applyFont="1" applyBorder="1" applyAlignment="1">
      <alignment horizontal="center"/>
    </xf>
    <xf numFmtId="0" fontId="5" fillId="0" borderId="33" xfId="0" applyFont="1" applyBorder="1" applyAlignment="1" applyProtection="1">
      <alignment horizontal="center" vertical="center"/>
      <protection locked="0"/>
    </xf>
    <xf numFmtId="0" fontId="14" fillId="33" borderId="16" xfId="0" applyFont="1" applyFill="1" applyBorder="1" applyAlignment="1" applyProtection="1">
      <alignment horizontal="center" vertical="center" wrapText="1"/>
      <protection locked="0"/>
    </xf>
    <xf numFmtId="0" fontId="14" fillId="33" borderId="20" xfId="0" applyFont="1" applyFill="1" applyBorder="1" applyAlignment="1" applyProtection="1">
      <alignment horizontal="center" vertical="center" wrapText="1"/>
      <protection locked="0"/>
    </xf>
    <xf numFmtId="0" fontId="6" fillId="33" borderId="20" xfId="0" applyFont="1" applyFill="1" applyBorder="1" applyAlignment="1" applyProtection="1">
      <alignment horizontal="center" vertical="center" wrapText="1"/>
      <protection locked="0"/>
    </xf>
    <xf numFmtId="171" fontId="6" fillId="33" borderId="20" xfId="46" applyFont="1" applyFill="1" applyBorder="1" applyAlignment="1" applyProtection="1">
      <alignment horizontal="center" vertical="center" wrapText="1"/>
      <protection locked="0"/>
    </xf>
    <xf numFmtId="171" fontId="6" fillId="33" borderId="40" xfId="46" applyFont="1" applyFill="1" applyBorder="1" applyAlignment="1" applyProtection="1">
      <alignment horizontal="center" vertical="center" wrapText="1"/>
      <protection locked="0"/>
    </xf>
    <xf numFmtId="171" fontId="4" fillId="36" borderId="18" xfId="46" applyFont="1" applyFill="1" applyBorder="1" applyAlignment="1" applyProtection="1">
      <alignment horizontal="center" vertical="center"/>
      <protection/>
    </xf>
    <xf numFmtId="171" fontId="4" fillId="36" borderId="41" xfId="46" applyFont="1" applyFill="1" applyBorder="1" applyAlignment="1" applyProtection="1">
      <alignment horizontal="center" vertical="center"/>
      <protection/>
    </xf>
    <xf numFmtId="171" fontId="4" fillId="36" borderId="23" xfId="46" applyFont="1" applyFill="1" applyBorder="1" applyAlignment="1" applyProtection="1">
      <alignment horizontal="center" vertical="center"/>
      <protection/>
    </xf>
    <xf numFmtId="43" fontId="15" fillId="34" borderId="23" xfId="46" applyNumberFormat="1" applyFont="1" applyFill="1" applyBorder="1" applyAlignment="1" applyProtection="1">
      <alignment horizontal="center" vertical="center"/>
      <protection/>
    </xf>
    <xf numFmtId="171" fontId="15" fillId="34" borderId="42" xfId="46" applyNumberFormat="1" applyFont="1" applyFill="1" applyBorder="1" applyAlignment="1" applyProtection="1">
      <alignment horizontal="center" vertical="center"/>
      <protection/>
    </xf>
    <xf numFmtId="171" fontId="4" fillId="34" borderId="23" xfId="46" applyFont="1" applyFill="1" applyBorder="1" applyAlignment="1" applyProtection="1">
      <alignment horizontal="center" vertical="center"/>
      <protection/>
    </xf>
    <xf numFmtId="171" fontId="5" fillId="36" borderId="33" xfId="46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175" fontId="4" fillId="33" borderId="43" xfId="46" applyNumberFormat="1" applyFont="1" applyFill="1" applyBorder="1" applyAlignment="1" applyProtection="1">
      <alignment horizontal="center" vertical="center" wrapText="1"/>
      <protection locked="0"/>
    </xf>
    <xf numFmtId="171" fontId="4" fillId="33" borderId="44" xfId="46" applyFont="1" applyFill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>
      <alignment horizontal="center" vertical="center"/>
    </xf>
    <xf numFmtId="182" fontId="4" fillId="0" borderId="16" xfId="0" applyNumberFormat="1" applyFont="1" applyBorder="1" applyAlignment="1" applyProtection="1">
      <alignment horizontal="right" vertical="center"/>
      <protection locked="0"/>
    </xf>
    <xf numFmtId="175" fontId="4" fillId="0" borderId="45" xfId="0" applyNumberFormat="1" applyFont="1" applyBorder="1" applyAlignment="1" applyProtection="1">
      <alignment horizontal="center" vertical="center"/>
      <protection locked="0"/>
    </xf>
    <xf numFmtId="175" fontId="0" fillId="0" borderId="46" xfId="0" applyNumberFormat="1" applyFont="1" applyBorder="1" applyAlignment="1" applyProtection="1">
      <alignment vertical="center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/>
      <protection locked="0"/>
    </xf>
    <xf numFmtId="182" fontId="4" fillId="0" borderId="18" xfId="0" applyNumberFormat="1" applyFont="1" applyBorder="1" applyAlignment="1" applyProtection="1">
      <alignment horizontal="right" vertical="center"/>
      <protection locked="0"/>
    </xf>
    <xf numFmtId="182" fontId="4" fillId="0" borderId="13" xfId="0" applyNumberFormat="1" applyFont="1" applyBorder="1" applyAlignment="1" applyProtection="1">
      <alignment horizontal="right" vertical="center"/>
      <protection locked="0"/>
    </xf>
    <xf numFmtId="0" fontId="4" fillId="0" borderId="16" xfId="0" applyFont="1" applyBorder="1" applyAlignment="1" applyProtection="1">
      <alignment horizontal="right" vertical="center"/>
      <protection locked="0"/>
    </xf>
    <xf numFmtId="0" fontId="4" fillId="0" borderId="47" xfId="0" applyFont="1" applyBorder="1" applyAlignment="1" applyProtection="1">
      <alignment horizontal="right" vertical="center"/>
      <protection locked="0"/>
    </xf>
    <xf numFmtId="0" fontId="4" fillId="0" borderId="13" xfId="0" applyFont="1" applyBorder="1" applyAlignment="1" applyProtection="1">
      <alignment horizontal="right" vertical="center"/>
      <protection locked="0"/>
    </xf>
    <xf numFmtId="0" fontId="4" fillId="0" borderId="48" xfId="0" applyFont="1" applyBorder="1" applyAlignment="1" applyProtection="1">
      <alignment horizontal="right" vertical="center"/>
      <protection locked="0"/>
    </xf>
    <xf numFmtId="0" fontId="4" fillId="0" borderId="49" xfId="0" applyFont="1" applyBorder="1" applyAlignment="1" applyProtection="1">
      <alignment horizontal="right" vertical="center"/>
      <protection locked="0"/>
    </xf>
    <xf numFmtId="0" fontId="4" fillId="0" borderId="42" xfId="0" applyFont="1" applyBorder="1" applyAlignment="1" applyProtection="1">
      <alignment horizontal="right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171" fontId="6" fillId="33" borderId="16" xfId="46" applyFont="1" applyFill="1" applyBorder="1" applyAlignment="1" applyProtection="1">
      <alignment horizontal="center" vertical="center" wrapText="1"/>
      <protection locked="0"/>
    </xf>
    <xf numFmtId="171" fontId="6" fillId="33" borderId="47" xfId="46" applyFont="1" applyFill="1" applyBorder="1" applyAlignment="1" applyProtection="1">
      <alignment horizontal="center" vertical="center" wrapText="1"/>
      <protection locked="0"/>
    </xf>
    <xf numFmtId="171" fontId="6" fillId="33" borderId="13" xfId="46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38"/>
  <sheetViews>
    <sheetView showZeros="0" zoomScale="85" zoomScaleNormal="85" zoomScaleSheetLayoutView="75" workbookViewId="0" topLeftCell="A67">
      <selection activeCell="G91" sqref="G91:H95"/>
    </sheetView>
  </sheetViews>
  <sheetFormatPr defaultColWidth="11.421875" defaultRowHeight="12.75"/>
  <cols>
    <col min="1" max="1" width="5.7109375" style="20" customWidth="1"/>
    <col min="2" max="2" width="4.140625" style="12" customWidth="1"/>
    <col min="3" max="3" width="29.57421875" style="2" customWidth="1"/>
    <col min="4" max="4" width="8.7109375" style="12" customWidth="1"/>
    <col min="5" max="5" width="8.7109375" style="2" customWidth="1"/>
    <col min="6" max="6" width="8.7109375" style="12" customWidth="1"/>
    <col min="7" max="7" width="12.28125" style="8" customWidth="1"/>
    <col min="8" max="8" width="15.57421875" style="7" customWidth="1"/>
    <col min="9" max="16384" width="11.421875" style="3" customWidth="1"/>
  </cols>
  <sheetData>
    <row r="1" spans="1:8" s="112" customFormat="1" ht="42" customHeight="1" thickBot="1">
      <c r="A1" s="144" t="s">
        <v>23</v>
      </c>
      <c r="B1" s="145" t="s">
        <v>44</v>
      </c>
      <c r="C1" s="146" t="s">
        <v>0</v>
      </c>
      <c r="D1" s="146" t="s">
        <v>1</v>
      </c>
      <c r="E1" s="146" t="s">
        <v>2</v>
      </c>
      <c r="F1" s="146" t="s">
        <v>3</v>
      </c>
      <c r="G1" s="147" t="s">
        <v>4</v>
      </c>
      <c r="H1" s="148" t="s">
        <v>5</v>
      </c>
    </row>
    <row r="2" spans="1:8" s="1" customFormat="1" ht="34.5" customHeight="1" thickBot="1">
      <c r="A2" s="44" t="s">
        <v>16</v>
      </c>
      <c r="B2" s="44"/>
      <c r="C2" s="44"/>
      <c r="D2" s="44"/>
      <c r="E2" s="44"/>
      <c r="F2" s="44"/>
      <c r="G2" s="44"/>
      <c r="H2" s="44"/>
    </row>
    <row r="3" spans="1:11" s="1" customFormat="1" ht="15" customHeight="1">
      <c r="A3" s="63">
        <v>112</v>
      </c>
      <c r="B3" s="64" t="s">
        <v>35</v>
      </c>
      <c r="C3" s="92" t="s">
        <v>41</v>
      </c>
      <c r="D3" s="40" t="s">
        <v>6</v>
      </c>
      <c r="E3" s="80">
        <v>160</v>
      </c>
      <c r="F3" s="41"/>
      <c r="G3" s="42"/>
      <c r="H3" s="67"/>
      <c r="I3"/>
      <c r="J3"/>
      <c r="K3"/>
    </row>
    <row r="4" spans="1:11" s="1" customFormat="1" ht="15" customHeight="1">
      <c r="A4" s="93">
        <v>112</v>
      </c>
      <c r="B4" s="94" t="s">
        <v>35</v>
      </c>
      <c r="C4" s="98" t="s">
        <v>42</v>
      </c>
      <c r="D4" s="143" t="s">
        <v>6</v>
      </c>
      <c r="E4" s="95">
        <v>250</v>
      </c>
      <c r="F4" s="96"/>
      <c r="G4" s="97"/>
      <c r="H4" s="155"/>
      <c r="I4"/>
      <c r="J4"/>
      <c r="K4"/>
    </row>
    <row r="5" spans="1:11" s="1" customFormat="1" ht="15" customHeight="1">
      <c r="A5" s="68">
        <v>113</v>
      </c>
      <c r="B5" s="54" t="s">
        <v>35</v>
      </c>
      <c r="C5" s="84" t="s">
        <v>42</v>
      </c>
      <c r="D5" s="4" t="s">
        <v>6</v>
      </c>
      <c r="E5" s="57">
        <v>123</v>
      </c>
      <c r="F5" s="17"/>
      <c r="G5" s="10"/>
      <c r="H5" s="56"/>
      <c r="I5"/>
      <c r="J5"/>
      <c r="K5"/>
    </row>
    <row r="6" spans="1:11" s="1" customFormat="1" ht="15" customHeight="1">
      <c r="A6" s="68">
        <v>114</v>
      </c>
      <c r="B6" s="54" t="s">
        <v>34</v>
      </c>
      <c r="C6" s="99" t="s">
        <v>41</v>
      </c>
      <c r="D6" s="4" t="s">
        <v>6</v>
      </c>
      <c r="E6" s="57">
        <v>86</v>
      </c>
      <c r="F6" s="17"/>
      <c r="G6" s="10"/>
      <c r="H6" s="56"/>
      <c r="I6"/>
      <c r="J6"/>
      <c r="K6"/>
    </row>
    <row r="7" spans="1:11" s="1" customFormat="1" ht="15" customHeight="1">
      <c r="A7" s="68">
        <v>116</v>
      </c>
      <c r="B7" s="54" t="s">
        <v>34</v>
      </c>
      <c r="C7" s="98" t="s">
        <v>42</v>
      </c>
      <c r="D7" s="4" t="s">
        <v>6</v>
      </c>
      <c r="E7" s="57">
        <v>375</v>
      </c>
      <c r="F7" s="17"/>
      <c r="G7" s="10"/>
      <c r="H7" s="56"/>
      <c r="I7"/>
      <c r="J7"/>
      <c r="K7"/>
    </row>
    <row r="8" spans="1:11" s="1" customFormat="1" ht="15" customHeight="1">
      <c r="A8" s="68">
        <v>117</v>
      </c>
      <c r="B8" s="54" t="s">
        <v>35</v>
      </c>
      <c r="C8" s="84" t="s">
        <v>42</v>
      </c>
      <c r="D8" s="4" t="s">
        <v>6</v>
      </c>
      <c r="E8" s="57">
        <v>85</v>
      </c>
      <c r="F8" s="17"/>
      <c r="G8" s="10"/>
      <c r="H8" s="56"/>
      <c r="I8"/>
      <c r="J8"/>
      <c r="K8"/>
    </row>
    <row r="9" spans="1:11" s="1" customFormat="1" ht="15" customHeight="1">
      <c r="A9" s="68">
        <v>117</v>
      </c>
      <c r="B9" s="54" t="s">
        <v>35</v>
      </c>
      <c r="C9" s="99" t="s">
        <v>41</v>
      </c>
      <c r="D9" s="4" t="s">
        <v>6</v>
      </c>
      <c r="E9" s="57">
        <v>250</v>
      </c>
      <c r="F9" s="17"/>
      <c r="G9" s="10"/>
      <c r="H9" s="56"/>
      <c r="I9"/>
      <c r="J9"/>
      <c r="K9"/>
    </row>
    <row r="10" spans="1:11" s="1" customFormat="1" ht="15" customHeight="1">
      <c r="A10" s="68">
        <v>118</v>
      </c>
      <c r="B10" s="54" t="s">
        <v>35</v>
      </c>
      <c r="C10" s="99" t="s">
        <v>41</v>
      </c>
      <c r="D10" s="4" t="s">
        <v>6</v>
      </c>
      <c r="E10" s="57">
        <v>129</v>
      </c>
      <c r="F10" s="17"/>
      <c r="G10" s="10"/>
      <c r="H10" s="56"/>
      <c r="I10"/>
      <c r="J10"/>
      <c r="K10"/>
    </row>
    <row r="11" spans="1:11" s="1" customFormat="1" ht="15" customHeight="1">
      <c r="A11" s="68">
        <v>119</v>
      </c>
      <c r="B11" s="54" t="s">
        <v>35</v>
      </c>
      <c r="C11" s="99" t="s">
        <v>41</v>
      </c>
      <c r="D11" s="4" t="s">
        <v>6</v>
      </c>
      <c r="E11" s="57">
        <v>73</v>
      </c>
      <c r="F11" s="17"/>
      <c r="G11" s="10"/>
      <c r="H11" s="56"/>
      <c r="I11"/>
      <c r="J11"/>
      <c r="K11"/>
    </row>
    <row r="12" spans="1:11" s="1" customFormat="1" ht="15" customHeight="1">
      <c r="A12" s="68">
        <v>120</v>
      </c>
      <c r="B12" s="54" t="s">
        <v>35</v>
      </c>
      <c r="C12" s="84" t="s">
        <v>42</v>
      </c>
      <c r="D12" s="4" t="s">
        <v>6</v>
      </c>
      <c r="E12" s="57">
        <v>163</v>
      </c>
      <c r="F12" s="17"/>
      <c r="G12" s="10"/>
      <c r="H12" s="56"/>
      <c r="I12"/>
      <c r="J12"/>
      <c r="K12"/>
    </row>
    <row r="13" spans="1:11" s="1" customFormat="1" ht="15" customHeight="1">
      <c r="A13" s="85" t="s">
        <v>46</v>
      </c>
      <c r="B13" s="54" t="s">
        <v>34</v>
      </c>
      <c r="C13" s="84" t="s">
        <v>41</v>
      </c>
      <c r="D13" s="4" t="s">
        <v>6</v>
      </c>
      <c r="E13" s="128">
        <v>23</v>
      </c>
      <c r="F13" s="87"/>
      <c r="G13" s="88"/>
      <c r="H13" s="89"/>
      <c r="I13"/>
      <c r="J13"/>
      <c r="K13"/>
    </row>
    <row r="14" spans="1:11" s="1" customFormat="1" ht="15" customHeight="1">
      <c r="A14" s="85" t="s">
        <v>45</v>
      </c>
      <c r="B14" s="54" t="s">
        <v>34</v>
      </c>
      <c r="C14" s="62" t="s">
        <v>39</v>
      </c>
      <c r="D14" s="4" t="s">
        <v>6</v>
      </c>
      <c r="E14" s="128">
        <v>20</v>
      </c>
      <c r="F14" s="87"/>
      <c r="G14" s="88"/>
      <c r="H14" s="89"/>
      <c r="I14"/>
      <c r="J14"/>
      <c r="K14"/>
    </row>
    <row r="15" spans="1:11" s="1" customFormat="1" ht="15" customHeight="1">
      <c r="A15" s="85" t="s">
        <v>47</v>
      </c>
      <c r="B15" s="54" t="s">
        <v>34</v>
      </c>
      <c r="C15" s="62" t="s">
        <v>25</v>
      </c>
      <c r="D15" s="4" t="s">
        <v>6</v>
      </c>
      <c r="E15" s="57">
        <v>20</v>
      </c>
      <c r="F15" s="87"/>
      <c r="G15" s="88"/>
      <c r="H15" s="89"/>
      <c r="I15"/>
      <c r="J15"/>
      <c r="K15"/>
    </row>
    <row r="16" spans="1:11" s="1" customFormat="1" ht="15" customHeight="1" thickBot="1">
      <c r="A16" s="69" t="s">
        <v>48</v>
      </c>
      <c r="B16" s="130" t="s">
        <v>34</v>
      </c>
      <c r="C16" s="100" t="s">
        <v>49</v>
      </c>
      <c r="D16" s="35" t="s">
        <v>40</v>
      </c>
      <c r="E16" s="129">
        <v>1</v>
      </c>
      <c r="F16" s="36"/>
      <c r="G16" s="73"/>
      <c r="H16" s="74"/>
      <c r="I16"/>
      <c r="J16"/>
      <c r="K16"/>
    </row>
    <row r="17" spans="1:11" s="1" customFormat="1" ht="15" customHeight="1" thickBot="1">
      <c r="A17" s="14"/>
      <c r="B17" s="6"/>
      <c r="C17" s="22"/>
      <c r="D17" s="168" t="s">
        <v>54</v>
      </c>
      <c r="E17" s="169"/>
      <c r="F17" s="169"/>
      <c r="G17" s="170"/>
      <c r="H17" s="49">
        <f>SUM(H3:H16)</f>
        <v>0</v>
      </c>
      <c r="I17"/>
      <c r="J17"/>
      <c r="K17"/>
    </row>
    <row r="18" spans="1:8" s="1" customFormat="1" ht="34.5" customHeight="1" thickBot="1">
      <c r="A18" s="44" t="s">
        <v>26</v>
      </c>
      <c r="B18" s="44"/>
      <c r="C18" s="44"/>
      <c r="D18" s="44"/>
      <c r="E18" s="44"/>
      <c r="F18" s="44"/>
      <c r="G18" s="44"/>
      <c r="H18" s="44"/>
    </row>
    <row r="19" spans="1:33" s="2" customFormat="1" ht="15" customHeight="1">
      <c r="A19" s="135">
        <v>217.1</v>
      </c>
      <c r="B19" s="64" t="s">
        <v>34</v>
      </c>
      <c r="C19" s="75" t="s">
        <v>36</v>
      </c>
      <c r="D19" s="40" t="s">
        <v>6</v>
      </c>
      <c r="E19" s="66">
        <v>208</v>
      </c>
      <c r="F19" s="41"/>
      <c r="G19" s="42"/>
      <c r="H19" s="67"/>
      <c r="I19" s="110"/>
      <c r="J19" s="106"/>
      <c r="K19" s="106"/>
      <c r="L19" s="106"/>
      <c r="M19" s="106"/>
      <c r="N19" s="106"/>
      <c r="O19" s="106"/>
      <c r="P19" s="106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</row>
    <row r="20" spans="1:33" s="2" customFormat="1" ht="15" customHeight="1">
      <c r="A20" s="136">
        <v>219.1</v>
      </c>
      <c r="B20" s="54" t="s">
        <v>34</v>
      </c>
      <c r="C20" s="55" t="s">
        <v>36</v>
      </c>
      <c r="D20" s="4" t="s">
        <v>6</v>
      </c>
      <c r="E20" s="53">
        <v>179</v>
      </c>
      <c r="F20" s="17"/>
      <c r="G20" s="10"/>
      <c r="H20" s="56"/>
      <c r="I20" s="110"/>
      <c r="J20" s="106"/>
      <c r="K20" s="106"/>
      <c r="L20" s="106"/>
      <c r="M20" s="106"/>
      <c r="N20" s="106"/>
      <c r="O20" s="106"/>
      <c r="P20" s="106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</row>
    <row r="21" spans="1:33" s="2" customFormat="1" ht="15" customHeight="1">
      <c r="A21" s="136">
        <v>219.2</v>
      </c>
      <c r="B21" s="54" t="s">
        <v>34</v>
      </c>
      <c r="C21" s="55" t="s">
        <v>36</v>
      </c>
      <c r="D21" s="4" t="s">
        <v>6</v>
      </c>
      <c r="E21" s="53">
        <v>125</v>
      </c>
      <c r="F21" s="17"/>
      <c r="G21" s="10"/>
      <c r="H21" s="56"/>
      <c r="I21" s="110"/>
      <c r="J21" s="106"/>
      <c r="K21" s="106"/>
      <c r="L21" s="106"/>
      <c r="M21" s="106"/>
      <c r="N21" s="106"/>
      <c r="O21" s="106"/>
      <c r="P21" s="106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</row>
    <row r="22" spans="1:33" s="2" customFormat="1" ht="15" customHeight="1">
      <c r="A22" s="136">
        <v>219.3</v>
      </c>
      <c r="B22" s="54" t="s">
        <v>34</v>
      </c>
      <c r="C22" s="55" t="s">
        <v>36</v>
      </c>
      <c r="D22" s="4" t="s">
        <v>6</v>
      </c>
      <c r="E22" s="53">
        <v>89</v>
      </c>
      <c r="F22" s="17"/>
      <c r="G22" s="10"/>
      <c r="H22" s="56"/>
      <c r="I22" s="110"/>
      <c r="J22" s="106"/>
      <c r="K22" s="106"/>
      <c r="L22" s="106"/>
      <c r="M22" s="106"/>
      <c r="N22" s="106"/>
      <c r="O22" s="106"/>
      <c r="P22" s="106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</row>
    <row r="23" spans="1:33" s="2" customFormat="1" ht="15" customHeight="1">
      <c r="A23" s="136">
        <v>221.1</v>
      </c>
      <c r="B23" s="54" t="s">
        <v>34</v>
      </c>
      <c r="C23" s="55" t="s">
        <v>36</v>
      </c>
      <c r="D23" s="4" t="s">
        <v>6</v>
      </c>
      <c r="E23" s="53">
        <v>240</v>
      </c>
      <c r="F23" s="17"/>
      <c r="G23" s="10"/>
      <c r="H23" s="56"/>
      <c r="I23" s="110"/>
      <c r="J23" s="106"/>
      <c r="K23" s="106"/>
      <c r="L23" s="106"/>
      <c r="M23" s="106"/>
      <c r="N23" s="106"/>
      <c r="O23" s="106"/>
      <c r="P23" s="106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</row>
    <row r="24" spans="1:33" s="2" customFormat="1" ht="15" customHeight="1">
      <c r="A24" s="136">
        <v>220.2</v>
      </c>
      <c r="B24" s="54" t="s">
        <v>34</v>
      </c>
      <c r="C24" s="55" t="s">
        <v>36</v>
      </c>
      <c r="D24" s="4" t="s">
        <v>6</v>
      </c>
      <c r="E24" s="53">
        <v>90</v>
      </c>
      <c r="F24" s="17"/>
      <c r="G24" s="10"/>
      <c r="H24" s="56"/>
      <c r="I24" s="110"/>
      <c r="J24" s="106"/>
      <c r="K24" s="106"/>
      <c r="L24" s="106"/>
      <c r="M24" s="106"/>
      <c r="N24" s="106"/>
      <c r="O24" s="106"/>
      <c r="P24" s="106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</row>
    <row r="25" spans="1:33" s="2" customFormat="1" ht="15" customHeight="1">
      <c r="A25" s="133">
        <v>221</v>
      </c>
      <c r="B25" s="54" t="s">
        <v>34</v>
      </c>
      <c r="C25" s="55" t="s">
        <v>36</v>
      </c>
      <c r="D25" s="4" t="s">
        <v>6</v>
      </c>
      <c r="E25" s="53">
        <v>239</v>
      </c>
      <c r="F25" s="17"/>
      <c r="G25" s="10"/>
      <c r="H25" s="56"/>
      <c r="I25" s="110"/>
      <c r="J25" s="106"/>
      <c r="K25" s="106"/>
      <c r="L25" s="106"/>
      <c r="M25" s="106"/>
      <c r="N25" s="106"/>
      <c r="O25" s="106"/>
      <c r="P25" s="106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</row>
    <row r="26" spans="1:33" s="2" customFormat="1" ht="15" customHeight="1">
      <c r="A26" s="132">
        <v>222</v>
      </c>
      <c r="B26" s="58" t="s">
        <v>35</v>
      </c>
      <c r="C26" s="102" t="s">
        <v>43</v>
      </c>
      <c r="D26" s="60" t="s">
        <v>6</v>
      </c>
      <c r="E26" s="57">
        <v>120</v>
      </c>
      <c r="F26" s="17"/>
      <c r="G26" s="10"/>
      <c r="H26" s="56"/>
      <c r="I26" s="110"/>
      <c r="J26" s="106"/>
      <c r="K26" s="106"/>
      <c r="L26" s="106"/>
      <c r="M26" s="106"/>
      <c r="N26" s="106"/>
      <c r="O26" s="106"/>
      <c r="P26" s="106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</row>
    <row r="27" spans="1:33" s="2" customFormat="1" ht="15" customHeight="1">
      <c r="A27" s="133">
        <v>223</v>
      </c>
      <c r="B27" s="54" t="s">
        <v>35</v>
      </c>
      <c r="C27" s="55" t="s">
        <v>36</v>
      </c>
      <c r="D27" s="4" t="s">
        <v>6</v>
      </c>
      <c r="E27" s="53">
        <v>615</v>
      </c>
      <c r="F27" s="17"/>
      <c r="G27" s="10"/>
      <c r="H27" s="56"/>
      <c r="I27" s="110"/>
      <c r="J27" s="106"/>
      <c r="K27" s="107"/>
      <c r="L27" s="106"/>
      <c r="M27" s="106"/>
      <c r="N27" s="106"/>
      <c r="O27" s="106"/>
      <c r="P27" s="106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</row>
    <row r="28" spans="1:33" s="2" customFormat="1" ht="15" customHeight="1">
      <c r="A28" s="137">
        <v>224.1</v>
      </c>
      <c r="B28" s="58" t="s">
        <v>35</v>
      </c>
      <c r="C28" s="102" t="s">
        <v>43</v>
      </c>
      <c r="D28" s="60" t="s">
        <v>6</v>
      </c>
      <c r="E28" s="57">
        <v>360</v>
      </c>
      <c r="F28" s="17"/>
      <c r="G28" s="10"/>
      <c r="H28" s="56"/>
      <c r="I28" s="110"/>
      <c r="J28" s="107"/>
      <c r="K28" s="107"/>
      <c r="L28" s="106"/>
      <c r="M28" s="106"/>
      <c r="N28" s="106"/>
      <c r="O28" s="106"/>
      <c r="P28" s="106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</row>
    <row r="29" spans="1:33" s="2" customFormat="1" ht="15" customHeight="1">
      <c r="A29" s="137">
        <v>224.2</v>
      </c>
      <c r="B29" s="58" t="s">
        <v>35</v>
      </c>
      <c r="C29" s="102" t="s">
        <v>50</v>
      </c>
      <c r="D29" s="60" t="s">
        <v>7</v>
      </c>
      <c r="E29" s="57">
        <v>700</v>
      </c>
      <c r="F29" s="17"/>
      <c r="G29" s="10"/>
      <c r="H29" s="56"/>
      <c r="I29" s="110"/>
      <c r="J29" s="107"/>
      <c r="K29" s="107"/>
      <c r="L29" s="106"/>
      <c r="M29" s="106"/>
      <c r="N29" s="106"/>
      <c r="O29" s="106"/>
      <c r="P29" s="106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</row>
    <row r="30" spans="1:33" s="2" customFormat="1" ht="15" customHeight="1">
      <c r="A30" s="136">
        <v>225.1</v>
      </c>
      <c r="B30" s="54" t="s">
        <v>34</v>
      </c>
      <c r="C30" s="55" t="s">
        <v>36</v>
      </c>
      <c r="D30" s="4" t="s">
        <v>6</v>
      </c>
      <c r="E30" s="53">
        <v>47</v>
      </c>
      <c r="F30" s="17"/>
      <c r="G30" s="10"/>
      <c r="H30" s="56"/>
      <c r="I30" s="110"/>
      <c r="J30" s="107"/>
      <c r="K30" s="107"/>
      <c r="L30" s="106"/>
      <c r="M30" s="106"/>
      <c r="N30" s="106"/>
      <c r="O30" s="106"/>
      <c r="P30" s="106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</row>
    <row r="31" spans="1:33" s="2" customFormat="1" ht="15" customHeight="1">
      <c r="A31" s="136">
        <v>225.2</v>
      </c>
      <c r="B31" s="54" t="s">
        <v>34</v>
      </c>
      <c r="C31" s="55" t="s">
        <v>36</v>
      </c>
      <c r="D31" s="4" t="s">
        <v>6</v>
      </c>
      <c r="E31" s="53">
        <v>280</v>
      </c>
      <c r="F31" s="17"/>
      <c r="G31" s="10"/>
      <c r="H31" s="56"/>
      <c r="I31" s="110"/>
      <c r="J31" s="107"/>
      <c r="K31" s="106"/>
      <c r="L31" s="106"/>
      <c r="M31" s="106"/>
      <c r="N31" s="106"/>
      <c r="O31" s="106"/>
      <c r="P31" s="106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</row>
    <row r="32" spans="1:33" s="2" customFormat="1" ht="15" customHeight="1">
      <c r="A32" s="136">
        <v>225.3</v>
      </c>
      <c r="B32" s="54" t="s">
        <v>34</v>
      </c>
      <c r="C32" s="55" t="s">
        <v>36</v>
      </c>
      <c r="D32" s="4" t="s">
        <v>6</v>
      </c>
      <c r="E32" s="53">
        <v>110</v>
      </c>
      <c r="F32" s="17"/>
      <c r="G32" s="10"/>
      <c r="H32" s="56"/>
      <c r="I32" s="110"/>
      <c r="J32" s="107"/>
      <c r="K32" s="107"/>
      <c r="L32" s="106"/>
      <c r="M32" s="106"/>
      <c r="N32" s="106"/>
      <c r="O32" s="106"/>
      <c r="P32" s="106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</row>
    <row r="33" spans="1:33" s="2" customFormat="1" ht="15" customHeight="1">
      <c r="A33" s="136">
        <v>226.1</v>
      </c>
      <c r="B33" s="54" t="s">
        <v>34</v>
      </c>
      <c r="C33" s="55" t="s">
        <v>36</v>
      </c>
      <c r="D33" s="4" t="s">
        <v>6</v>
      </c>
      <c r="E33" s="53">
        <v>159</v>
      </c>
      <c r="F33" s="17"/>
      <c r="G33" s="10"/>
      <c r="H33" s="56"/>
      <c r="I33" s="110"/>
      <c r="J33" s="107"/>
      <c r="K33" s="107"/>
      <c r="L33" s="106"/>
      <c r="M33" s="106"/>
      <c r="N33" s="106"/>
      <c r="O33" s="106"/>
      <c r="P33" s="106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</row>
    <row r="34" spans="1:33" s="2" customFormat="1" ht="15" customHeight="1">
      <c r="A34" s="136">
        <v>226.2</v>
      </c>
      <c r="B34" s="54" t="s">
        <v>34</v>
      </c>
      <c r="C34" s="55" t="s">
        <v>36</v>
      </c>
      <c r="D34" s="4" t="s">
        <v>6</v>
      </c>
      <c r="E34" s="53">
        <v>172</v>
      </c>
      <c r="F34" s="17"/>
      <c r="G34" s="10"/>
      <c r="H34" s="56"/>
      <c r="I34" s="110"/>
      <c r="J34" s="107"/>
      <c r="K34" s="107"/>
      <c r="L34" s="106"/>
      <c r="M34" s="106"/>
      <c r="N34" s="106"/>
      <c r="O34" s="106"/>
      <c r="P34" s="106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</row>
    <row r="35" spans="1:33" s="2" customFormat="1" ht="15" customHeight="1">
      <c r="A35" s="136">
        <v>226.3</v>
      </c>
      <c r="B35" s="54" t="s">
        <v>34</v>
      </c>
      <c r="C35" s="55" t="s">
        <v>36</v>
      </c>
      <c r="D35" s="4" t="s">
        <v>6</v>
      </c>
      <c r="E35" s="53">
        <v>58</v>
      </c>
      <c r="F35" s="17"/>
      <c r="G35" s="10"/>
      <c r="H35" s="56"/>
      <c r="I35" s="110"/>
      <c r="J35" s="107"/>
      <c r="K35" s="107"/>
      <c r="L35" s="106"/>
      <c r="M35" s="106"/>
      <c r="N35" s="106"/>
      <c r="O35" s="106"/>
      <c r="P35" s="106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</row>
    <row r="36" spans="1:33" s="2" customFormat="1" ht="15" customHeight="1">
      <c r="A36" s="136">
        <v>227.1</v>
      </c>
      <c r="B36" s="54" t="s">
        <v>34</v>
      </c>
      <c r="C36" s="55" t="s">
        <v>36</v>
      </c>
      <c r="D36" s="4" t="s">
        <v>6</v>
      </c>
      <c r="E36" s="53">
        <v>260</v>
      </c>
      <c r="F36" s="17"/>
      <c r="G36" s="10"/>
      <c r="H36" s="56"/>
      <c r="I36" s="110"/>
      <c r="J36" s="107"/>
      <c r="K36" s="107"/>
      <c r="L36" s="106"/>
      <c r="M36" s="106"/>
      <c r="N36" s="106"/>
      <c r="O36" s="106"/>
      <c r="P36" s="106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</row>
    <row r="37" spans="1:33" s="2" customFormat="1" ht="15" customHeight="1">
      <c r="A37" s="136">
        <v>227.2</v>
      </c>
      <c r="B37" s="58" t="s">
        <v>34</v>
      </c>
      <c r="C37" s="61" t="s">
        <v>11</v>
      </c>
      <c r="D37" s="60" t="s">
        <v>6</v>
      </c>
      <c r="E37" s="57">
        <v>585</v>
      </c>
      <c r="F37" s="17"/>
      <c r="G37" s="10"/>
      <c r="H37" s="56"/>
      <c r="I37" s="110"/>
      <c r="J37" s="107"/>
      <c r="K37" s="106"/>
      <c r="L37" s="106"/>
      <c r="M37" s="106"/>
      <c r="N37" s="106"/>
      <c r="O37" s="106"/>
      <c r="P37" s="106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</row>
    <row r="38" spans="1:33" s="2" customFormat="1" ht="15" customHeight="1">
      <c r="A38" s="132">
        <v>228</v>
      </c>
      <c r="B38" s="58" t="s">
        <v>34</v>
      </c>
      <c r="C38" s="61" t="s">
        <v>11</v>
      </c>
      <c r="D38" s="60" t="s">
        <v>6</v>
      </c>
      <c r="E38" s="57">
        <v>109</v>
      </c>
      <c r="F38" s="17"/>
      <c r="G38" s="10"/>
      <c r="H38" s="56"/>
      <c r="I38" s="110"/>
      <c r="J38" s="107"/>
      <c r="K38" s="106"/>
      <c r="L38" s="106"/>
      <c r="M38" s="106"/>
      <c r="N38" s="106"/>
      <c r="O38" s="106"/>
      <c r="P38" s="106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</row>
    <row r="39" spans="1:33" s="2" customFormat="1" ht="15" customHeight="1">
      <c r="A39" s="132">
        <v>229</v>
      </c>
      <c r="B39" s="58" t="s">
        <v>34</v>
      </c>
      <c r="C39" s="61" t="s">
        <v>11</v>
      </c>
      <c r="D39" s="60" t="s">
        <v>6</v>
      </c>
      <c r="E39" s="57">
        <v>221</v>
      </c>
      <c r="F39" s="17"/>
      <c r="G39" s="10"/>
      <c r="H39" s="56"/>
      <c r="I39" s="110"/>
      <c r="J39" s="107"/>
      <c r="K39" s="106"/>
      <c r="L39" s="106"/>
      <c r="M39" s="106"/>
      <c r="N39" s="106"/>
      <c r="O39" s="106"/>
      <c r="P39" s="106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</row>
    <row r="40" spans="1:33" s="2" customFormat="1" ht="15" customHeight="1">
      <c r="A40" s="133">
        <v>230</v>
      </c>
      <c r="B40" s="54" t="s">
        <v>34</v>
      </c>
      <c r="C40" s="55" t="s">
        <v>36</v>
      </c>
      <c r="D40" s="4" t="s">
        <v>6</v>
      </c>
      <c r="E40" s="53">
        <v>81</v>
      </c>
      <c r="F40" s="17"/>
      <c r="G40" s="10"/>
      <c r="H40" s="56"/>
      <c r="I40" s="110"/>
      <c r="J40" s="107"/>
      <c r="K40" s="107"/>
      <c r="L40" s="106"/>
      <c r="M40" s="106"/>
      <c r="N40" s="106"/>
      <c r="O40" s="106"/>
      <c r="P40" s="106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</row>
    <row r="41" spans="1:33" s="2" customFormat="1" ht="15" customHeight="1">
      <c r="A41" s="136">
        <v>231.1</v>
      </c>
      <c r="B41" s="54" t="s">
        <v>35</v>
      </c>
      <c r="C41" s="55" t="s">
        <v>36</v>
      </c>
      <c r="D41" s="4" t="s">
        <v>6</v>
      </c>
      <c r="E41" s="53">
        <v>389</v>
      </c>
      <c r="F41" s="17"/>
      <c r="G41" s="10"/>
      <c r="H41" s="56"/>
      <c r="I41" s="110"/>
      <c r="J41" s="106"/>
      <c r="K41" s="107"/>
      <c r="L41" s="106"/>
      <c r="M41" s="106"/>
      <c r="N41" s="106"/>
      <c r="O41" s="106"/>
      <c r="P41" s="106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</row>
    <row r="42" spans="1:33" s="2" customFormat="1" ht="15" customHeight="1">
      <c r="A42" s="136">
        <v>231.2</v>
      </c>
      <c r="B42" s="54" t="s">
        <v>35</v>
      </c>
      <c r="C42" s="55" t="s">
        <v>36</v>
      </c>
      <c r="D42" s="4" t="s">
        <v>6</v>
      </c>
      <c r="E42" s="53">
        <v>41</v>
      </c>
      <c r="F42" s="17"/>
      <c r="G42" s="10"/>
      <c r="H42" s="56"/>
      <c r="I42" s="110"/>
      <c r="J42" s="107"/>
      <c r="K42" s="107"/>
      <c r="L42" s="106"/>
      <c r="M42" s="106"/>
      <c r="N42" s="106"/>
      <c r="O42" s="106"/>
      <c r="P42" s="106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</row>
    <row r="43" spans="1:33" s="2" customFormat="1" ht="15" customHeight="1">
      <c r="A43" s="133">
        <v>232</v>
      </c>
      <c r="B43" s="54" t="s">
        <v>35</v>
      </c>
      <c r="C43" s="55" t="s">
        <v>36</v>
      </c>
      <c r="D43" s="4" t="s">
        <v>6</v>
      </c>
      <c r="E43" s="53">
        <v>113</v>
      </c>
      <c r="F43" s="17"/>
      <c r="G43" s="10"/>
      <c r="H43" s="56"/>
      <c r="I43" s="110"/>
      <c r="J43" s="107"/>
      <c r="K43" s="111"/>
      <c r="L43" s="106"/>
      <c r="M43" s="106"/>
      <c r="N43" s="106"/>
      <c r="O43" s="106"/>
      <c r="P43" s="106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</row>
    <row r="44" spans="1:33" s="2" customFormat="1" ht="15" customHeight="1">
      <c r="A44" s="133">
        <v>233</v>
      </c>
      <c r="B44" s="54" t="s">
        <v>35</v>
      </c>
      <c r="C44" s="55" t="s">
        <v>36</v>
      </c>
      <c r="D44" s="4" t="s">
        <v>6</v>
      </c>
      <c r="E44" s="53">
        <v>348</v>
      </c>
      <c r="F44" s="17"/>
      <c r="G44" s="10"/>
      <c r="H44" s="56"/>
      <c r="I44" s="110"/>
      <c r="J44" s="107"/>
      <c r="K44" s="107"/>
      <c r="L44" s="106"/>
      <c r="M44" s="106"/>
      <c r="N44" s="106"/>
      <c r="O44" s="106"/>
      <c r="P44" s="106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</row>
    <row r="45" spans="1:33" s="2" customFormat="1" ht="15" customHeight="1">
      <c r="A45" s="136">
        <v>234.1</v>
      </c>
      <c r="B45" s="54" t="s">
        <v>34</v>
      </c>
      <c r="C45" s="55" t="s">
        <v>36</v>
      </c>
      <c r="D45" s="4" t="s">
        <v>6</v>
      </c>
      <c r="E45" s="53">
        <v>149</v>
      </c>
      <c r="F45" s="17"/>
      <c r="G45" s="10"/>
      <c r="H45" s="56"/>
      <c r="I45" s="110"/>
      <c r="J45" s="107"/>
      <c r="K45" s="107"/>
      <c r="L45" s="106"/>
      <c r="M45" s="106"/>
      <c r="N45" s="106"/>
      <c r="O45" s="106"/>
      <c r="P45" s="106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</row>
    <row r="46" spans="1:33" s="2" customFormat="1" ht="15" customHeight="1">
      <c r="A46" s="136">
        <v>234.2</v>
      </c>
      <c r="B46" s="54" t="s">
        <v>34</v>
      </c>
      <c r="C46" s="55" t="s">
        <v>36</v>
      </c>
      <c r="D46" s="4" t="s">
        <v>6</v>
      </c>
      <c r="E46" s="53">
        <v>23</v>
      </c>
      <c r="F46" s="17"/>
      <c r="G46" s="10"/>
      <c r="H46" s="56"/>
      <c r="I46" s="110"/>
      <c r="J46" s="107"/>
      <c r="K46" s="107"/>
      <c r="L46" s="106"/>
      <c r="M46" s="106"/>
      <c r="N46" s="106"/>
      <c r="O46" s="106"/>
      <c r="P46" s="106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</row>
    <row r="47" spans="1:33" s="2" customFormat="1" ht="15" customHeight="1">
      <c r="A47" s="132">
        <v>235</v>
      </c>
      <c r="B47" s="58" t="s">
        <v>35</v>
      </c>
      <c r="C47" s="59" t="s">
        <v>30</v>
      </c>
      <c r="D47" s="60" t="s">
        <v>8</v>
      </c>
      <c r="E47" s="57">
        <v>2902</v>
      </c>
      <c r="F47" s="17"/>
      <c r="G47" s="10"/>
      <c r="H47" s="56"/>
      <c r="I47" s="110"/>
      <c r="J47" s="107"/>
      <c r="K47" s="107"/>
      <c r="L47" s="106"/>
      <c r="M47" s="106"/>
      <c r="N47" s="106"/>
      <c r="O47" s="106"/>
      <c r="P47" s="106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</row>
    <row r="48" spans="1:33" s="2" customFormat="1" ht="15" customHeight="1">
      <c r="A48" s="132">
        <v>236</v>
      </c>
      <c r="B48" s="58" t="s">
        <v>35</v>
      </c>
      <c r="C48" s="59" t="s">
        <v>30</v>
      </c>
      <c r="D48" s="60" t="s">
        <v>8</v>
      </c>
      <c r="E48" s="57">
        <v>1511</v>
      </c>
      <c r="F48" s="17"/>
      <c r="G48" s="10"/>
      <c r="H48" s="56"/>
      <c r="I48" s="110"/>
      <c r="J48" s="107"/>
      <c r="K48" s="107"/>
      <c r="L48" s="106"/>
      <c r="M48" s="106"/>
      <c r="N48" s="106"/>
      <c r="O48" s="106"/>
      <c r="P48" s="106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</row>
    <row r="49" spans="1:33" s="2" customFormat="1" ht="15" customHeight="1">
      <c r="A49" s="133">
        <v>237</v>
      </c>
      <c r="B49" s="54" t="s">
        <v>35</v>
      </c>
      <c r="C49" s="55" t="s">
        <v>36</v>
      </c>
      <c r="D49" s="4" t="s">
        <v>6</v>
      </c>
      <c r="E49" s="53">
        <v>217</v>
      </c>
      <c r="F49" s="17"/>
      <c r="G49" s="10"/>
      <c r="H49" s="56"/>
      <c r="I49" s="110"/>
      <c r="J49" s="107"/>
      <c r="K49" s="107"/>
      <c r="L49" s="106"/>
      <c r="M49" s="106"/>
      <c r="N49" s="106"/>
      <c r="O49" s="106"/>
      <c r="P49" s="106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</row>
    <row r="50" spans="1:33" s="2" customFormat="1" ht="15" customHeight="1">
      <c r="A50" s="133">
        <v>238</v>
      </c>
      <c r="B50" s="54" t="s">
        <v>35</v>
      </c>
      <c r="C50" s="55" t="s">
        <v>36</v>
      </c>
      <c r="D50" s="4" t="s">
        <v>6</v>
      </c>
      <c r="E50" s="53">
        <v>220</v>
      </c>
      <c r="F50" s="17"/>
      <c r="G50" s="10"/>
      <c r="H50" s="56"/>
      <c r="I50" s="110"/>
      <c r="J50" s="107"/>
      <c r="K50" s="107"/>
      <c r="L50" s="106"/>
      <c r="M50" s="106"/>
      <c r="N50" s="106"/>
      <c r="O50" s="106"/>
      <c r="P50" s="106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</row>
    <row r="51" spans="1:33" s="2" customFormat="1" ht="15" customHeight="1">
      <c r="A51" s="133">
        <v>239</v>
      </c>
      <c r="B51" s="54" t="s">
        <v>35</v>
      </c>
      <c r="C51" s="55" t="s">
        <v>36</v>
      </c>
      <c r="D51" s="4" t="s">
        <v>6</v>
      </c>
      <c r="E51" s="53">
        <v>49</v>
      </c>
      <c r="F51" s="17"/>
      <c r="G51" s="10"/>
      <c r="H51" s="56"/>
      <c r="I51" s="110"/>
      <c r="J51" s="107"/>
      <c r="K51" s="107"/>
      <c r="L51" s="106"/>
      <c r="M51" s="106"/>
      <c r="N51" s="106"/>
      <c r="O51" s="106"/>
      <c r="P51" s="106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</row>
    <row r="52" spans="1:33" s="2" customFormat="1" ht="15" customHeight="1">
      <c r="A52" s="133">
        <v>240</v>
      </c>
      <c r="B52" s="54" t="s">
        <v>35</v>
      </c>
      <c r="C52" s="55" t="s">
        <v>36</v>
      </c>
      <c r="D52" s="4" t="s">
        <v>6</v>
      </c>
      <c r="E52" s="53">
        <v>330</v>
      </c>
      <c r="F52" s="17"/>
      <c r="G52" s="10"/>
      <c r="H52" s="56"/>
      <c r="I52" s="110"/>
      <c r="J52" s="107"/>
      <c r="K52" s="107"/>
      <c r="L52" s="106"/>
      <c r="M52" s="106"/>
      <c r="N52" s="106"/>
      <c r="O52" s="106"/>
      <c r="P52" s="106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</row>
    <row r="53" spans="1:33" s="2" customFormat="1" ht="15" customHeight="1">
      <c r="A53" s="133">
        <v>241</v>
      </c>
      <c r="B53" s="54" t="s">
        <v>35</v>
      </c>
      <c r="C53" s="55" t="s">
        <v>36</v>
      </c>
      <c r="D53" s="4" t="s">
        <v>6</v>
      </c>
      <c r="E53" s="53">
        <v>52</v>
      </c>
      <c r="F53" s="17"/>
      <c r="G53" s="10"/>
      <c r="H53" s="56"/>
      <c r="I53" s="110"/>
      <c r="J53" s="107"/>
      <c r="K53" s="107"/>
      <c r="L53" s="106"/>
      <c r="M53" s="106"/>
      <c r="N53" s="106"/>
      <c r="O53" s="106"/>
      <c r="P53" s="106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</row>
    <row r="54" spans="1:33" s="2" customFormat="1" ht="15" customHeight="1">
      <c r="A54" s="132">
        <v>601</v>
      </c>
      <c r="B54" s="58" t="s">
        <v>35</v>
      </c>
      <c r="C54" s="134" t="s">
        <v>30</v>
      </c>
      <c r="D54" s="60" t="s">
        <v>8</v>
      </c>
      <c r="E54" s="57">
        <v>1600</v>
      </c>
      <c r="F54" s="17"/>
      <c r="G54" s="10"/>
      <c r="H54" s="56"/>
      <c r="I54" s="110"/>
      <c r="J54" s="107"/>
      <c r="K54" s="107"/>
      <c r="L54" s="106"/>
      <c r="M54" s="106"/>
      <c r="N54" s="106"/>
      <c r="O54" s="106"/>
      <c r="P54" s="106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</row>
    <row r="55" spans="1:33" s="2" customFormat="1" ht="15" customHeight="1">
      <c r="A55" s="133">
        <v>603</v>
      </c>
      <c r="B55" s="54" t="s">
        <v>35</v>
      </c>
      <c r="C55" s="59" t="s">
        <v>30</v>
      </c>
      <c r="D55" s="4" t="s">
        <v>8</v>
      </c>
      <c r="E55" s="53">
        <v>1400</v>
      </c>
      <c r="F55" s="17"/>
      <c r="G55" s="10"/>
      <c r="H55" s="56"/>
      <c r="I55" s="110"/>
      <c r="J55" s="107"/>
      <c r="K55" s="107"/>
      <c r="L55" s="106"/>
      <c r="M55" s="106"/>
      <c r="N55" s="106"/>
      <c r="O55" s="106"/>
      <c r="P55" s="106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</row>
    <row r="56" spans="1:33" s="2" customFormat="1" ht="15" customHeight="1">
      <c r="A56" s="133">
        <v>605</v>
      </c>
      <c r="B56" s="127" t="s">
        <v>34</v>
      </c>
      <c r="C56" s="131" t="s">
        <v>50</v>
      </c>
      <c r="D56" s="4" t="s">
        <v>7</v>
      </c>
      <c r="E56" s="53">
        <v>100</v>
      </c>
      <c r="F56" s="17"/>
      <c r="G56" s="10"/>
      <c r="H56" s="56"/>
      <c r="I56" s="110"/>
      <c r="J56" s="107"/>
      <c r="K56" s="107"/>
      <c r="L56" s="106"/>
      <c r="M56" s="106"/>
      <c r="N56" s="106"/>
      <c r="O56" s="106"/>
      <c r="P56" s="106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</row>
    <row r="57" spans="1:33" s="2" customFormat="1" ht="15" customHeight="1">
      <c r="A57" s="142">
        <v>628</v>
      </c>
      <c r="B57" s="90" t="s">
        <v>34</v>
      </c>
      <c r="C57" s="102" t="s">
        <v>30</v>
      </c>
      <c r="D57" s="4" t="s">
        <v>8</v>
      </c>
      <c r="E57" s="91">
        <v>150</v>
      </c>
      <c r="F57" s="87"/>
      <c r="G57" s="88"/>
      <c r="H57" s="89"/>
      <c r="I57" s="110"/>
      <c r="J57" s="107"/>
      <c r="K57" s="107"/>
      <c r="L57" s="106"/>
      <c r="M57" s="106"/>
      <c r="N57" s="106"/>
      <c r="O57" s="106"/>
      <c r="P57" s="106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</row>
    <row r="58" spans="1:33" s="2" customFormat="1" ht="15" customHeight="1">
      <c r="A58" s="138">
        <v>609.1</v>
      </c>
      <c r="B58" s="86" t="s">
        <v>35</v>
      </c>
      <c r="C58" s="134" t="s">
        <v>30</v>
      </c>
      <c r="D58" s="4" t="s">
        <v>8</v>
      </c>
      <c r="E58" s="91">
        <v>950</v>
      </c>
      <c r="F58" s="87"/>
      <c r="G58" s="88"/>
      <c r="H58" s="89"/>
      <c r="I58" s="110"/>
      <c r="J58" s="107"/>
      <c r="K58" s="107"/>
      <c r="L58" s="106"/>
      <c r="M58" s="106"/>
      <c r="N58" s="106"/>
      <c r="O58" s="106"/>
      <c r="P58" s="106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</row>
    <row r="59" spans="1:33" s="2" customFormat="1" ht="15" customHeight="1" thickBot="1">
      <c r="A59" s="139">
        <v>609.2</v>
      </c>
      <c r="B59" s="70" t="s">
        <v>35</v>
      </c>
      <c r="C59" s="103" t="s">
        <v>50</v>
      </c>
      <c r="D59" s="35" t="s">
        <v>7</v>
      </c>
      <c r="E59" s="72">
        <v>30</v>
      </c>
      <c r="F59" s="36"/>
      <c r="G59" s="73"/>
      <c r="H59" s="74"/>
      <c r="I59" s="110"/>
      <c r="J59" s="107"/>
      <c r="K59" s="107"/>
      <c r="L59" s="106"/>
      <c r="M59" s="106"/>
      <c r="N59" s="106"/>
      <c r="O59" s="106"/>
      <c r="P59" s="106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</row>
    <row r="60" spans="1:33" s="2" customFormat="1" ht="15" customHeight="1" thickBot="1">
      <c r="A60" s="14"/>
      <c r="B60" s="6"/>
      <c r="C60" s="22"/>
      <c r="D60" s="168" t="s">
        <v>54</v>
      </c>
      <c r="E60" s="169"/>
      <c r="F60" s="169"/>
      <c r="G60" s="170"/>
      <c r="H60" s="154">
        <f>SUM(H19:H59)</f>
        <v>0</v>
      </c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82"/>
      <c r="AG60" s="82"/>
    </row>
    <row r="61" spans="1:20" s="1" customFormat="1" ht="34.5" customHeight="1" thickBot="1">
      <c r="A61" s="44" t="s">
        <v>17</v>
      </c>
      <c r="B61" s="44"/>
      <c r="C61" s="44"/>
      <c r="D61" s="44"/>
      <c r="E61" s="44"/>
      <c r="F61" s="44"/>
      <c r="G61" s="44"/>
      <c r="H61" s="44"/>
      <c r="I61" s="105"/>
      <c r="J61" s="104"/>
      <c r="K61" s="104"/>
      <c r="L61" s="104"/>
      <c r="M61" s="104"/>
      <c r="N61" s="104"/>
      <c r="O61" s="104"/>
      <c r="P61" s="104"/>
      <c r="Q61" s="104"/>
      <c r="R61" s="105"/>
      <c r="S61" s="105"/>
      <c r="T61" s="105"/>
    </row>
    <row r="62" spans="1:20" ht="15" customHeight="1">
      <c r="A62" s="63">
        <v>310</v>
      </c>
      <c r="B62" s="64" t="s">
        <v>34</v>
      </c>
      <c r="C62" s="75" t="s">
        <v>24</v>
      </c>
      <c r="D62" s="40" t="s">
        <v>6</v>
      </c>
      <c r="E62" s="80">
        <v>250</v>
      </c>
      <c r="F62" s="41"/>
      <c r="G62" s="42"/>
      <c r="H62" s="67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</row>
    <row r="63" spans="1:20" ht="15" customHeight="1">
      <c r="A63" s="68">
        <v>311</v>
      </c>
      <c r="B63" s="54" t="s">
        <v>34</v>
      </c>
      <c r="C63" s="55" t="s">
        <v>24</v>
      </c>
      <c r="D63" s="4" t="s">
        <v>6</v>
      </c>
      <c r="E63" s="57">
        <v>146</v>
      </c>
      <c r="F63" s="17"/>
      <c r="G63" s="10"/>
      <c r="H63" s="56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</row>
    <row r="64" spans="1:20" ht="15" customHeight="1">
      <c r="A64" s="68">
        <v>311</v>
      </c>
      <c r="B64" s="54" t="s">
        <v>34</v>
      </c>
      <c r="C64" s="55" t="s">
        <v>24</v>
      </c>
      <c r="D64" s="4" t="s">
        <v>6</v>
      </c>
      <c r="E64" s="57">
        <v>373</v>
      </c>
      <c r="F64" s="17"/>
      <c r="G64" s="10"/>
      <c r="H64" s="56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</row>
    <row r="65" spans="1:20" ht="15" customHeight="1">
      <c r="A65" s="68">
        <v>312</v>
      </c>
      <c r="B65" s="54" t="s">
        <v>34</v>
      </c>
      <c r="C65" s="55" t="s">
        <v>24</v>
      </c>
      <c r="D65" s="4" t="s">
        <v>6</v>
      </c>
      <c r="E65" s="57">
        <v>231</v>
      </c>
      <c r="F65" s="17"/>
      <c r="G65" s="10"/>
      <c r="H65" s="56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</row>
    <row r="66" spans="1:20" ht="15" customHeight="1">
      <c r="A66" s="68">
        <v>313</v>
      </c>
      <c r="B66" s="54" t="s">
        <v>34</v>
      </c>
      <c r="C66" s="55" t="s">
        <v>24</v>
      </c>
      <c r="D66" s="4" t="s">
        <v>6</v>
      </c>
      <c r="E66" s="57">
        <v>214</v>
      </c>
      <c r="F66" s="17"/>
      <c r="G66" s="10"/>
      <c r="H66" s="56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</row>
    <row r="67" spans="1:20" ht="15" customHeight="1">
      <c r="A67" s="68">
        <v>314</v>
      </c>
      <c r="B67" s="54" t="s">
        <v>35</v>
      </c>
      <c r="C67" s="19" t="s">
        <v>31</v>
      </c>
      <c r="D67" s="4" t="s">
        <v>6</v>
      </c>
      <c r="E67" s="83">
        <v>7.5</v>
      </c>
      <c r="F67" s="17"/>
      <c r="G67" s="10"/>
      <c r="H67" s="56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</row>
    <row r="68" spans="1:20" ht="15" customHeight="1">
      <c r="A68" s="68">
        <v>315</v>
      </c>
      <c r="B68" s="54" t="s">
        <v>35</v>
      </c>
      <c r="C68" s="55" t="s">
        <v>24</v>
      </c>
      <c r="D68" s="4" t="s">
        <v>6</v>
      </c>
      <c r="E68" s="57">
        <v>166</v>
      </c>
      <c r="F68" s="17"/>
      <c r="G68" s="10"/>
      <c r="H68" s="56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</row>
    <row r="69" spans="1:20" ht="15" customHeight="1">
      <c r="A69" s="68">
        <v>317</v>
      </c>
      <c r="B69" s="54" t="s">
        <v>34</v>
      </c>
      <c r="C69" s="101" t="s">
        <v>51</v>
      </c>
      <c r="D69" s="4" t="s">
        <v>6</v>
      </c>
      <c r="E69" s="57">
        <v>223</v>
      </c>
      <c r="F69" s="17"/>
      <c r="G69" s="10"/>
      <c r="H69" s="56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</row>
    <row r="70" spans="1:20" ht="15" customHeight="1">
      <c r="A70" s="68">
        <v>318</v>
      </c>
      <c r="B70" s="54" t="s">
        <v>34</v>
      </c>
      <c r="C70" s="55" t="s">
        <v>24</v>
      </c>
      <c r="D70" s="4" t="s">
        <v>6</v>
      </c>
      <c r="E70" s="57">
        <v>66</v>
      </c>
      <c r="F70" s="17"/>
      <c r="G70" s="10"/>
      <c r="H70" s="56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</row>
    <row r="71" spans="1:20" ht="15" customHeight="1">
      <c r="A71" s="68">
        <v>319</v>
      </c>
      <c r="B71" s="54" t="s">
        <v>34</v>
      </c>
      <c r="C71" s="55" t="s">
        <v>24</v>
      </c>
      <c r="D71" s="4" t="s">
        <v>6</v>
      </c>
      <c r="E71" s="57">
        <v>98</v>
      </c>
      <c r="F71" s="17"/>
      <c r="G71" s="10"/>
      <c r="H71" s="56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</row>
    <row r="72" spans="1:20" ht="15" customHeight="1">
      <c r="A72" s="68">
        <v>320</v>
      </c>
      <c r="B72" s="54" t="s">
        <v>34</v>
      </c>
      <c r="C72" s="55" t="s">
        <v>24</v>
      </c>
      <c r="D72" s="4" t="s">
        <v>6</v>
      </c>
      <c r="E72" s="57">
        <v>562</v>
      </c>
      <c r="F72" s="17"/>
      <c r="G72" s="10"/>
      <c r="H72" s="56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</row>
    <row r="73" spans="1:20" ht="15" customHeight="1">
      <c r="A73" s="68">
        <v>320</v>
      </c>
      <c r="B73" s="54" t="s">
        <v>34</v>
      </c>
      <c r="C73" s="55" t="s">
        <v>24</v>
      </c>
      <c r="D73" s="4" t="s">
        <v>6</v>
      </c>
      <c r="E73" s="57">
        <v>284</v>
      </c>
      <c r="F73" s="17"/>
      <c r="G73" s="10"/>
      <c r="H73" s="56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</row>
    <row r="74" spans="1:20" ht="15" customHeight="1">
      <c r="A74" s="68">
        <v>321</v>
      </c>
      <c r="B74" s="54" t="s">
        <v>34</v>
      </c>
      <c r="C74" s="55" t="s">
        <v>24</v>
      </c>
      <c r="D74" s="4" t="s">
        <v>6</v>
      </c>
      <c r="E74" s="57">
        <v>95</v>
      </c>
      <c r="F74" s="17"/>
      <c r="G74" s="10"/>
      <c r="H74" s="56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</row>
    <row r="75" spans="1:20" ht="15" customHeight="1">
      <c r="A75" s="68">
        <v>322</v>
      </c>
      <c r="B75" s="54" t="s">
        <v>35</v>
      </c>
      <c r="C75" s="55" t="s">
        <v>24</v>
      </c>
      <c r="D75" s="4" t="s">
        <v>6</v>
      </c>
      <c r="E75" s="57">
        <v>456</v>
      </c>
      <c r="F75" s="17"/>
      <c r="G75" s="10"/>
      <c r="H75" s="56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</row>
    <row r="76" spans="1:20" ht="15" customHeight="1">
      <c r="A76" s="68">
        <v>323</v>
      </c>
      <c r="B76" s="54" t="s">
        <v>35</v>
      </c>
      <c r="C76" s="55" t="s">
        <v>24</v>
      </c>
      <c r="D76" s="4" t="s">
        <v>6</v>
      </c>
      <c r="E76" s="57">
        <v>175</v>
      </c>
      <c r="F76" s="17"/>
      <c r="G76" s="10"/>
      <c r="H76" s="56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</row>
    <row r="77" spans="1:20" ht="15" customHeight="1">
      <c r="A77" s="68">
        <v>324</v>
      </c>
      <c r="B77" s="54" t="s">
        <v>35</v>
      </c>
      <c r="C77" s="55" t="s">
        <v>24</v>
      </c>
      <c r="D77" s="4" t="s">
        <v>6</v>
      </c>
      <c r="E77" s="57">
        <v>120</v>
      </c>
      <c r="F77" s="17"/>
      <c r="G77" s="10"/>
      <c r="H77" s="56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</row>
    <row r="78" spans="1:20" ht="15" customHeight="1">
      <c r="A78" s="68">
        <v>325</v>
      </c>
      <c r="B78" s="54" t="s">
        <v>35</v>
      </c>
      <c r="C78" s="55" t="s">
        <v>24</v>
      </c>
      <c r="D78" s="4" t="s">
        <v>6</v>
      </c>
      <c r="E78" s="57">
        <v>201</v>
      </c>
      <c r="F78" s="17"/>
      <c r="G78" s="10"/>
      <c r="H78" s="56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</row>
    <row r="79" spans="1:20" ht="15" customHeight="1">
      <c r="A79" s="68">
        <v>325</v>
      </c>
      <c r="B79" s="54" t="s">
        <v>35</v>
      </c>
      <c r="C79" s="55" t="s">
        <v>24</v>
      </c>
      <c r="D79" s="4" t="s">
        <v>6</v>
      </c>
      <c r="E79" s="57">
        <v>293</v>
      </c>
      <c r="F79" s="17"/>
      <c r="G79" s="10"/>
      <c r="H79" s="56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</row>
    <row r="80" spans="1:20" ht="15" customHeight="1">
      <c r="A80" s="68">
        <v>326</v>
      </c>
      <c r="B80" s="54" t="s">
        <v>35</v>
      </c>
      <c r="C80" s="55" t="s">
        <v>24</v>
      </c>
      <c r="D80" s="4" t="s">
        <v>6</v>
      </c>
      <c r="E80" s="57">
        <v>134</v>
      </c>
      <c r="F80" s="17"/>
      <c r="G80" s="10"/>
      <c r="H80" s="56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</row>
    <row r="81" spans="1:20" ht="15" customHeight="1">
      <c r="A81" s="68">
        <v>327</v>
      </c>
      <c r="B81" s="54" t="s">
        <v>35</v>
      </c>
      <c r="C81" s="55" t="s">
        <v>24</v>
      </c>
      <c r="D81" s="4" t="s">
        <v>6</v>
      </c>
      <c r="E81" s="57">
        <v>54</v>
      </c>
      <c r="F81" s="17"/>
      <c r="G81" s="10"/>
      <c r="H81" s="56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</row>
    <row r="82" spans="1:20" ht="15" customHeight="1">
      <c r="A82" s="68">
        <v>328</v>
      </c>
      <c r="B82" s="54" t="s">
        <v>35</v>
      </c>
      <c r="C82" s="55" t="s">
        <v>24</v>
      </c>
      <c r="D82" s="4" t="s">
        <v>6</v>
      </c>
      <c r="E82" s="57">
        <v>300</v>
      </c>
      <c r="F82" s="17"/>
      <c r="G82" s="10"/>
      <c r="H82" s="56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</row>
    <row r="83" spans="1:20" ht="15" customHeight="1">
      <c r="A83" s="68">
        <v>391</v>
      </c>
      <c r="B83" s="127" t="s">
        <v>35</v>
      </c>
      <c r="C83" s="140" t="s">
        <v>52</v>
      </c>
      <c r="D83" s="4" t="s">
        <v>6</v>
      </c>
      <c r="E83" s="57">
        <v>50</v>
      </c>
      <c r="F83" s="141" t="s">
        <v>53</v>
      </c>
      <c r="G83" s="10"/>
      <c r="H83" s="56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</row>
    <row r="84" spans="1:20" ht="15" customHeight="1">
      <c r="A84" s="68">
        <v>329</v>
      </c>
      <c r="B84" s="54" t="s">
        <v>35</v>
      </c>
      <c r="C84" s="55" t="s">
        <v>24</v>
      </c>
      <c r="D84" s="4" t="s">
        <v>6</v>
      </c>
      <c r="E84" s="57">
        <v>145</v>
      </c>
      <c r="F84" s="17"/>
      <c r="G84" s="10"/>
      <c r="H84" s="56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</row>
    <row r="85" spans="1:20" ht="15" customHeight="1">
      <c r="A85" s="68">
        <v>370</v>
      </c>
      <c r="B85" s="54" t="s">
        <v>35</v>
      </c>
      <c r="C85" s="55" t="s">
        <v>24</v>
      </c>
      <c r="D85" s="4" t="s">
        <v>6</v>
      </c>
      <c r="E85" s="57">
        <v>345</v>
      </c>
      <c r="F85" s="17"/>
      <c r="G85" s="10"/>
      <c r="H85" s="56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</row>
    <row r="86" spans="1:20" ht="15" customHeight="1">
      <c r="A86" s="68">
        <v>372</v>
      </c>
      <c r="B86" s="54" t="s">
        <v>34</v>
      </c>
      <c r="C86" s="19" t="s">
        <v>31</v>
      </c>
      <c r="D86" s="4" t="s">
        <v>6</v>
      </c>
      <c r="E86" s="83">
        <v>7.5</v>
      </c>
      <c r="F86" s="17"/>
      <c r="G86" s="10"/>
      <c r="H86" s="56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</row>
    <row r="87" spans="1:20" ht="15" customHeight="1">
      <c r="A87" s="68">
        <v>373</v>
      </c>
      <c r="B87" s="54" t="s">
        <v>34</v>
      </c>
      <c r="C87" s="84" t="s">
        <v>31</v>
      </c>
      <c r="D87" s="4" t="s">
        <v>6</v>
      </c>
      <c r="E87" s="83">
        <v>7.5</v>
      </c>
      <c r="F87" s="17"/>
      <c r="G87" s="10"/>
      <c r="H87" s="56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</row>
    <row r="88" spans="1:20" ht="15" customHeight="1" thickBot="1">
      <c r="A88" s="69">
        <v>374</v>
      </c>
      <c r="B88" s="70" t="s">
        <v>35</v>
      </c>
      <c r="C88" s="81" t="s">
        <v>24</v>
      </c>
      <c r="D88" s="35" t="s">
        <v>6</v>
      </c>
      <c r="E88" s="76">
        <v>120</v>
      </c>
      <c r="F88" s="36"/>
      <c r="G88" s="73"/>
      <c r="H88" s="74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</row>
    <row r="89" spans="1:20" ht="15" customHeight="1" thickBot="1">
      <c r="A89" s="14"/>
      <c r="B89" s="6"/>
      <c r="C89" s="21"/>
      <c r="D89" s="168" t="s">
        <v>54</v>
      </c>
      <c r="E89" s="169"/>
      <c r="F89" s="169"/>
      <c r="G89" s="170"/>
      <c r="H89" s="153">
        <f>SUM(H62:H88)</f>
        <v>0</v>
      </c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82"/>
    </row>
    <row r="90" spans="1:17" s="1" customFormat="1" ht="34.5" customHeight="1" thickBot="1">
      <c r="A90" s="44" t="s">
        <v>12</v>
      </c>
      <c r="B90" s="44"/>
      <c r="C90" s="44"/>
      <c r="D90" s="44"/>
      <c r="E90" s="44"/>
      <c r="F90" s="44"/>
      <c r="G90" s="44"/>
      <c r="H90" s="44"/>
      <c r="I90" s="115"/>
      <c r="J90" s="105"/>
      <c r="K90" s="105"/>
      <c r="L90" s="105"/>
      <c r="M90" s="105"/>
      <c r="N90" s="105"/>
      <c r="O90" s="105"/>
      <c r="P90" s="105"/>
      <c r="Q90" s="105"/>
    </row>
    <row r="91" spans="1:17" s="14" customFormat="1" ht="15" customHeight="1">
      <c r="A91" s="63">
        <v>408</v>
      </c>
      <c r="B91" s="64" t="s">
        <v>35</v>
      </c>
      <c r="C91" s="65" t="s">
        <v>37</v>
      </c>
      <c r="D91" s="40" t="s">
        <v>6</v>
      </c>
      <c r="E91" s="66">
        <v>234</v>
      </c>
      <c r="F91" s="41"/>
      <c r="G91" s="42"/>
      <c r="H91" s="77"/>
      <c r="I91" s="51"/>
      <c r="J91" s="51"/>
      <c r="K91" s="51"/>
      <c r="L91" s="113"/>
      <c r="M91" s="113"/>
      <c r="N91" s="113"/>
      <c r="O91" s="113"/>
      <c r="P91" s="113"/>
      <c r="Q91" s="113"/>
    </row>
    <row r="92" spans="1:17" s="14" customFormat="1" ht="15" customHeight="1">
      <c r="A92" s="68">
        <v>408</v>
      </c>
      <c r="B92" s="54" t="s">
        <v>35</v>
      </c>
      <c r="C92" s="62" t="s">
        <v>37</v>
      </c>
      <c r="D92" s="4" t="s">
        <v>6</v>
      </c>
      <c r="E92" s="53">
        <v>79</v>
      </c>
      <c r="F92" s="17"/>
      <c r="G92" s="10"/>
      <c r="H92" s="78"/>
      <c r="I92" s="51"/>
      <c r="J92" s="51"/>
      <c r="K92" s="51"/>
      <c r="L92" s="113"/>
      <c r="M92" s="113"/>
      <c r="N92" s="113"/>
      <c r="O92" s="113"/>
      <c r="P92" s="113"/>
      <c r="Q92" s="113"/>
    </row>
    <row r="93" spans="1:17" s="14" customFormat="1" ht="15" customHeight="1">
      <c r="A93" s="68">
        <v>409</v>
      </c>
      <c r="B93" s="54" t="s">
        <v>34</v>
      </c>
      <c r="C93" s="62" t="s">
        <v>37</v>
      </c>
      <c r="D93" s="4" t="s">
        <v>6</v>
      </c>
      <c r="E93" s="53">
        <v>92</v>
      </c>
      <c r="F93" s="17"/>
      <c r="G93" s="10"/>
      <c r="H93" s="78"/>
      <c r="I93" s="51"/>
      <c r="J93" s="51"/>
      <c r="K93" s="51"/>
      <c r="L93" s="113"/>
      <c r="M93" s="113"/>
      <c r="N93" s="113"/>
      <c r="O93" s="113"/>
      <c r="P93" s="113"/>
      <c r="Q93" s="113"/>
    </row>
    <row r="94" spans="1:17" s="14" customFormat="1" ht="15" customHeight="1">
      <c r="A94" s="68">
        <v>410</v>
      </c>
      <c r="B94" s="54" t="s">
        <v>34</v>
      </c>
      <c r="C94" s="62" t="s">
        <v>37</v>
      </c>
      <c r="D94" s="4" t="s">
        <v>6</v>
      </c>
      <c r="E94" s="53">
        <v>336</v>
      </c>
      <c r="F94" s="17"/>
      <c r="G94" s="10"/>
      <c r="H94" s="78"/>
      <c r="I94" s="51"/>
      <c r="J94" s="51"/>
      <c r="K94" s="51"/>
      <c r="L94" s="113"/>
      <c r="M94" s="113"/>
      <c r="N94" s="113"/>
      <c r="O94" s="113"/>
      <c r="P94" s="113"/>
      <c r="Q94" s="113"/>
    </row>
    <row r="95" spans="1:17" s="14" customFormat="1" ht="15" customHeight="1" thickBot="1">
      <c r="A95" s="69">
        <v>442</v>
      </c>
      <c r="B95" s="70" t="s">
        <v>34</v>
      </c>
      <c r="C95" s="71" t="s">
        <v>38</v>
      </c>
      <c r="D95" s="35" t="s">
        <v>8</v>
      </c>
      <c r="E95" s="72">
        <v>2700</v>
      </c>
      <c r="F95" s="36"/>
      <c r="G95" s="73"/>
      <c r="H95" s="79"/>
      <c r="I95" s="114"/>
      <c r="J95" s="51"/>
      <c r="K95" s="51"/>
      <c r="L95" s="113"/>
      <c r="M95" s="113"/>
      <c r="N95" s="113"/>
      <c r="O95" s="113"/>
      <c r="P95" s="113"/>
      <c r="Q95" s="113"/>
    </row>
    <row r="96" spans="1:17" s="14" customFormat="1" ht="15" customHeight="1" thickBot="1">
      <c r="A96" s="46"/>
      <c r="B96" s="46"/>
      <c r="C96" s="46"/>
      <c r="D96" s="168" t="s">
        <v>54</v>
      </c>
      <c r="E96" s="169"/>
      <c r="F96" s="169"/>
      <c r="G96" s="170"/>
      <c r="H96" s="152">
        <f>SUM(H91:H95)</f>
        <v>0</v>
      </c>
      <c r="I96" s="51"/>
      <c r="J96" s="51"/>
      <c r="K96" s="51"/>
      <c r="L96" s="51"/>
      <c r="M96" s="51"/>
      <c r="N96" s="51"/>
      <c r="O96" s="113"/>
      <c r="P96" s="113"/>
      <c r="Q96" s="113"/>
    </row>
    <row r="97" spans="1:27" s="1" customFormat="1" ht="34.5" customHeight="1" thickBot="1">
      <c r="A97" s="44" t="s">
        <v>27</v>
      </c>
      <c r="B97" s="44"/>
      <c r="C97" s="44"/>
      <c r="D97" s="44"/>
      <c r="E97" s="44"/>
      <c r="F97" s="44"/>
      <c r="G97" s="44"/>
      <c r="H97" s="44"/>
      <c r="J97" s="105"/>
      <c r="K97" s="105"/>
      <c r="L97" s="105"/>
      <c r="M97" s="105"/>
      <c r="N97" s="105"/>
      <c r="O97" s="105"/>
      <c r="P97" s="105"/>
      <c r="Q97" s="104"/>
      <c r="R97" s="119"/>
      <c r="S97" s="105"/>
      <c r="T97" s="104"/>
      <c r="U97" s="105"/>
      <c r="V97" s="120"/>
      <c r="W97" s="120"/>
      <c r="X97" s="120"/>
      <c r="Y97" s="120"/>
      <c r="Z97" s="120"/>
      <c r="AA97" s="105"/>
    </row>
    <row r="98" spans="1:27" s="14" customFormat="1" ht="15" customHeight="1" thickBot="1">
      <c r="A98" s="43"/>
      <c r="B98" s="39"/>
      <c r="C98" s="50"/>
      <c r="D98" s="37"/>
      <c r="E98" s="37"/>
      <c r="F98" s="38"/>
      <c r="G98" s="26"/>
      <c r="H98" s="47"/>
      <c r="J98" s="113"/>
      <c r="K98" s="113"/>
      <c r="L98" s="52"/>
      <c r="M98" s="52"/>
      <c r="N98" s="52"/>
      <c r="O98" s="113"/>
      <c r="P98" s="113"/>
      <c r="Q98" s="113"/>
      <c r="R98" s="113"/>
      <c r="S98" s="113"/>
      <c r="T98" s="113"/>
      <c r="U98" s="116"/>
      <c r="V98" s="113"/>
      <c r="W98" s="116"/>
      <c r="X98" s="113"/>
      <c r="Y98" s="113"/>
      <c r="Z98" s="113"/>
      <c r="AA98" s="113"/>
    </row>
    <row r="99" spans="2:27" s="14" customFormat="1" ht="15" customHeight="1" thickBot="1">
      <c r="B99" s="6"/>
      <c r="C99" s="22"/>
      <c r="D99" s="168" t="s">
        <v>54</v>
      </c>
      <c r="E99" s="169"/>
      <c r="F99" s="169"/>
      <c r="G99" s="170"/>
      <c r="H99" s="34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113"/>
    </row>
    <row r="100" spans="2:27" s="14" customFormat="1" ht="15" customHeight="1" thickBot="1">
      <c r="B100" s="6"/>
      <c r="C100" s="22"/>
      <c r="D100" s="24"/>
      <c r="E100" s="11"/>
      <c r="F100" s="25"/>
      <c r="G100" s="13"/>
      <c r="H100" s="45"/>
      <c r="J100" s="117"/>
      <c r="K100" s="117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118"/>
    </row>
    <row r="101" spans="1:8" ht="16.5" thickBot="1">
      <c r="A101" s="5"/>
      <c r="C101" s="48"/>
      <c r="D101" s="168" t="s">
        <v>9</v>
      </c>
      <c r="E101" s="169"/>
      <c r="F101" s="169"/>
      <c r="G101" s="170"/>
      <c r="H101" s="149">
        <f>H17+H60+H89+H96</f>
        <v>0</v>
      </c>
    </row>
    <row r="102" spans="1:8" ht="16.5" thickBot="1">
      <c r="A102" s="5"/>
      <c r="C102" s="48"/>
      <c r="D102" s="168" t="s">
        <v>33</v>
      </c>
      <c r="E102" s="169"/>
      <c r="F102" s="169"/>
      <c r="G102" s="170"/>
      <c r="H102" s="150">
        <f>H101*20%</f>
        <v>0</v>
      </c>
    </row>
    <row r="103" spans="1:8" ht="16.5" thickBot="1">
      <c r="A103" s="5"/>
      <c r="C103" s="3"/>
      <c r="D103" s="171" t="s">
        <v>10</v>
      </c>
      <c r="E103" s="172"/>
      <c r="F103" s="172"/>
      <c r="G103" s="173"/>
      <c r="H103" s="151">
        <f>SUM(H101:H102)</f>
        <v>0</v>
      </c>
    </row>
    <row r="106" spans="3:8" ht="15">
      <c r="C106"/>
      <c r="D106"/>
      <c r="E106"/>
      <c r="F106"/>
      <c r="G106"/>
      <c r="H106"/>
    </row>
    <row r="107" spans="3:8" ht="15">
      <c r="C107"/>
      <c r="D107"/>
      <c r="E107"/>
      <c r="F107"/>
      <c r="G107"/>
      <c r="H107"/>
    </row>
    <row r="108" spans="3:8" ht="15">
      <c r="C108"/>
      <c r="D108"/>
      <c r="E108"/>
      <c r="F108"/>
      <c r="G108"/>
      <c r="H108"/>
    </row>
    <row r="109" spans="3:8" ht="15">
      <c r="C109"/>
      <c r="D109"/>
      <c r="E109"/>
      <c r="F109"/>
      <c r="G109"/>
      <c r="H109"/>
    </row>
    <row r="110" spans="3:8" ht="15">
      <c r="C110"/>
      <c r="D110"/>
      <c r="E110"/>
      <c r="F110"/>
      <c r="G110"/>
      <c r="H110"/>
    </row>
    <row r="111" spans="3:8" ht="15">
      <c r="C111"/>
      <c r="D111"/>
      <c r="E111"/>
      <c r="F111"/>
      <c r="G111"/>
      <c r="H111"/>
    </row>
    <row r="112" spans="3:8" ht="15">
      <c r="C112"/>
      <c r="D112"/>
      <c r="E112"/>
      <c r="F112"/>
      <c r="G112"/>
      <c r="H112"/>
    </row>
    <row r="113" spans="3:8" ht="15">
      <c r="C113"/>
      <c r="D113"/>
      <c r="E113"/>
      <c r="F113"/>
      <c r="G113"/>
      <c r="H113"/>
    </row>
    <row r="114" spans="3:8" ht="15">
      <c r="C114"/>
      <c r="D114"/>
      <c r="E114"/>
      <c r="F114"/>
      <c r="G114"/>
      <c r="H114"/>
    </row>
    <row r="115" spans="3:8" ht="15">
      <c r="C115"/>
      <c r="D115"/>
      <c r="E115"/>
      <c r="F115"/>
      <c r="G115"/>
      <c r="H115"/>
    </row>
    <row r="116" spans="3:8" ht="15">
      <c r="C116"/>
      <c r="D116"/>
      <c r="E116"/>
      <c r="F116"/>
      <c r="G116"/>
      <c r="H116"/>
    </row>
    <row r="117" spans="3:8" ht="15">
      <c r="C117"/>
      <c r="D117"/>
      <c r="E117"/>
      <c r="F117"/>
      <c r="G117"/>
      <c r="H117"/>
    </row>
    <row r="118" spans="3:8" ht="15">
      <c r="C118"/>
      <c r="D118"/>
      <c r="E118"/>
      <c r="F118"/>
      <c r="G118"/>
      <c r="H118"/>
    </row>
    <row r="119" spans="3:8" ht="15">
      <c r="C119"/>
      <c r="D119"/>
      <c r="E119"/>
      <c r="F119"/>
      <c r="G119"/>
      <c r="H119"/>
    </row>
    <row r="120" spans="3:8" ht="15">
      <c r="C120"/>
      <c r="D120"/>
      <c r="E120"/>
      <c r="F120"/>
      <c r="G120"/>
      <c r="H120"/>
    </row>
    <row r="121" spans="3:8" ht="15">
      <c r="C121"/>
      <c r="D121"/>
      <c r="E121"/>
      <c r="F121"/>
      <c r="G121"/>
      <c r="H121"/>
    </row>
    <row r="122" spans="3:8" ht="15">
      <c r="C122"/>
      <c r="D122"/>
      <c r="E122"/>
      <c r="F122"/>
      <c r="G122"/>
      <c r="H122"/>
    </row>
    <row r="123" spans="3:8" ht="15">
      <c r="C123"/>
      <c r="D123"/>
      <c r="E123"/>
      <c r="F123"/>
      <c r="G123"/>
      <c r="H123"/>
    </row>
    <row r="124" spans="3:8" ht="15">
      <c r="C124"/>
      <c r="D124"/>
      <c r="E124"/>
      <c r="F124"/>
      <c r="G124"/>
      <c r="H124"/>
    </row>
    <row r="125" spans="3:8" ht="15">
      <c r="C125"/>
      <c r="D125"/>
      <c r="E125"/>
      <c r="F125"/>
      <c r="G125"/>
      <c r="H125"/>
    </row>
    <row r="126" spans="3:8" ht="15">
      <c r="C126"/>
      <c r="D126"/>
      <c r="E126"/>
      <c r="F126"/>
      <c r="G126"/>
      <c r="H126"/>
    </row>
    <row r="127" spans="3:8" ht="15">
      <c r="C127"/>
      <c r="D127"/>
      <c r="E127"/>
      <c r="F127"/>
      <c r="G127"/>
      <c r="H127"/>
    </row>
    <row r="128" spans="3:8" ht="15">
      <c r="C128"/>
      <c r="D128"/>
      <c r="E128"/>
      <c r="F128"/>
      <c r="G128"/>
      <c r="H128"/>
    </row>
    <row r="129" spans="3:8" ht="15">
      <c r="C129"/>
      <c r="D129"/>
      <c r="E129"/>
      <c r="F129"/>
      <c r="G129"/>
      <c r="H129"/>
    </row>
    <row r="130" spans="3:8" ht="15">
      <c r="C130"/>
      <c r="D130"/>
      <c r="E130"/>
      <c r="F130"/>
      <c r="G130"/>
      <c r="H130"/>
    </row>
    <row r="131" spans="3:8" ht="15">
      <c r="C131"/>
      <c r="D131"/>
      <c r="E131"/>
      <c r="F131"/>
      <c r="G131"/>
      <c r="H131"/>
    </row>
    <row r="132" spans="3:8" ht="15">
      <c r="C132"/>
      <c r="D132"/>
      <c r="E132"/>
      <c r="F132"/>
      <c r="G132"/>
      <c r="H132"/>
    </row>
    <row r="133" spans="3:8" ht="15">
      <c r="C133"/>
      <c r="D133"/>
      <c r="E133"/>
      <c r="F133"/>
      <c r="G133"/>
      <c r="H133"/>
    </row>
    <row r="134" spans="3:8" ht="15">
      <c r="C134"/>
      <c r="D134"/>
      <c r="E134"/>
      <c r="F134"/>
      <c r="G134"/>
      <c r="H134"/>
    </row>
    <row r="135" spans="3:8" ht="15">
      <c r="C135"/>
      <c r="D135"/>
      <c r="E135"/>
      <c r="F135"/>
      <c r="G135"/>
      <c r="H135"/>
    </row>
    <row r="136" spans="3:8" ht="15">
      <c r="C136"/>
      <c r="D136"/>
      <c r="E136"/>
      <c r="F136"/>
      <c r="G136"/>
      <c r="H136"/>
    </row>
    <row r="137" spans="3:8" ht="15">
      <c r="C137"/>
      <c r="D137"/>
      <c r="E137"/>
      <c r="F137"/>
      <c r="G137"/>
      <c r="H137"/>
    </row>
    <row r="138" spans="3:8" ht="15">
      <c r="C138"/>
      <c r="D138"/>
      <c r="E138"/>
      <c r="F138"/>
      <c r="G138"/>
      <c r="H138"/>
    </row>
  </sheetData>
  <sheetProtection/>
  <mergeCells count="8">
    <mergeCell ref="D101:G101"/>
    <mergeCell ref="D102:G102"/>
    <mergeCell ref="D103:G103"/>
    <mergeCell ref="D17:G17"/>
    <mergeCell ref="D60:G60"/>
    <mergeCell ref="D89:G89"/>
    <mergeCell ref="D96:G96"/>
    <mergeCell ref="D99:G99"/>
  </mergeCells>
  <printOptions gridLines="1" horizontalCentered="1"/>
  <pageMargins left="0.7874015748031497" right="0.1968503937007874" top="1.5748031496062993" bottom="0.9055118110236221" header="0.2755905511811024" footer="0.2755905511811024"/>
  <pageSetup fitToHeight="0" fitToWidth="1" horizontalDpi="600" verticalDpi="600" orientation="portrait" paperSize="9" r:id="rId1"/>
  <headerFooter scaleWithDoc="0" alignWithMargins="0">
    <oddHeader>&amp;LTRAVAUX CONNEXES
PERIMETRE PERTURBÉ
APS&amp;C&amp;"Arial,Gras"&amp;20
Commune de PIOLENC
&amp;16
&amp;RPLAINE D'ORANGE
</oddHeader>
    <oddFooter>&amp;L&amp;"Arial,Gras"&amp;8SINTEGRA
travaux connexes Plaine d'Orange
projet modifié CDAF (aps)&amp;C&amp;6&amp;P&amp;R&amp;7mise à jour du:&amp;D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79"/>
  <sheetViews>
    <sheetView showZeros="0" tabSelected="1" view="pageBreakPreview" zoomScale="75" zoomScaleNormal="80" zoomScaleSheetLayoutView="75" zoomScalePageLayoutView="0" workbookViewId="0" topLeftCell="A1">
      <selection activeCell="D16" sqref="D16"/>
    </sheetView>
  </sheetViews>
  <sheetFormatPr defaultColWidth="11.421875" defaultRowHeight="12.75"/>
  <cols>
    <col min="1" max="1" width="5.57421875" style="12" customWidth="1"/>
    <col min="2" max="2" width="37.28125" style="16" customWidth="1"/>
    <col min="3" max="5" width="14.421875" style="3" customWidth="1"/>
    <col min="6" max="16384" width="11.421875" style="3" customWidth="1"/>
  </cols>
  <sheetData>
    <row r="1" spans="1:241" s="9" customFormat="1" ht="42" customHeight="1" thickBot="1">
      <c r="A1" s="29"/>
      <c r="B1" s="156" t="s">
        <v>13</v>
      </c>
      <c r="C1" s="178" t="s">
        <v>32</v>
      </c>
      <c r="D1" s="179"/>
      <c r="E1" s="18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</row>
    <row r="2" spans="1:5" s="1" customFormat="1" ht="34.5" customHeight="1">
      <c r="A2" s="121"/>
      <c r="B2" s="122"/>
      <c r="C2" s="157" t="s">
        <v>14</v>
      </c>
      <c r="D2" s="123" t="s">
        <v>33</v>
      </c>
      <c r="E2" s="158" t="s">
        <v>15</v>
      </c>
    </row>
    <row r="3" spans="1:5" s="1" customFormat="1" ht="34.5" customHeight="1">
      <c r="A3" s="28">
        <v>1</v>
      </c>
      <c r="B3" s="124" t="s">
        <v>16</v>
      </c>
      <c r="C3" s="32">
        <f>'Détail Trx PIOLENC PP'!H17</f>
        <v>0</v>
      </c>
      <c r="D3" s="30">
        <f>C3*0.2</f>
        <v>0</v>
      </c>
      <c r="E3" s="31">
        <f>C3+D3</f>
        <v>0</v>
      </c>
    </row>
    <row r="4" spans="1:5" s="1" customFormat="1" ht="34.5" customHeight="1">
      <c r="A4" s="27"/>
      <c r="B4" s="23"/>
      <c r="C4" s="33"/>
      <c r="D4" s="33"/>
      <c r="E4" s="163"/>
    </row>
    <row r="5" spans="1:5" s="1" customFormat="1" ht="34.5" customHeight="1">
      <c r="A5" s="28">
        <v>2</v>
      </c>
      <c r="B5" s="125" t="s">
        <v>28</v>
      </c>
      <c r="C5" s="32">
        <f>'Détail Trx PIOLENC PP'!H60</f>
        <v>0</v>
      </c>
      <c r="D5" s="30">
        <f>C5*0.2</f>
        <v>0</v>
      </c>
      <c r="E5" s="31">
        <f aca="true" t="shared" si="0" ref="E5:E13">C5+D5</f>
        <v>0</v>
      </c>
    </row>
    <row r="6" spans="1:5" s="1" customFormat="1" ht="34.5" customHeight="1">
      <c r="A6" s="27"/>
      <c r="B6" s="23"/>
      <c r="C6" s="33"/>
      <c r="D6" s="33"/>
      <c r="E6" s="163"/>
    </row>
    <row r="7" spans="1:5" s="1" customFormat="1" ht="34.5" customHeight="1">
      <c r="A7" s="28">
        <v>3</v>
      </c>
      <c r="B7" s="124" t="s">
        <v>17</v>
      </c>
      <c r="C7" s="32">
        <f>'Détail Trx PIOLENC PP'!H89</f>
        <v>0</v>
      </c>
      <c r="D7" s="30">
        <f>C7*0.2</f>
        <v>0</v>
      </c>
      <c r="E7" s="31">
        <f t="shared" si="0"/>
        <v>0</v>
      </c>
    </row>
    <row r="8" spans="1:5" s="1" customFormat="1" ht="34.5" customHeight="1">
      <c r="A8" s="27"/>
      <c r="B8" s="23"/>
      <c r="C8" s="33"/>
      <c r="D8" s="33"/>
      <c r="E8" s="163"/>
    </row>
    <row r="9" spans="1:5" s="1" customFormat="1" ht="34.5" customHeight="1">
      <c r="A9" s="164">
        <v>4</v>
      </c>
      <c r="B9" s="124" t="s">
        <v>29</v>
      </c>
      <c r="C9" s="32">
        <f>'Détail Trx PIOLENC PP'!H96</f>
        <v>0</v>
      </c>
      <c r="D9" s="30">
        <f>C9*0.2</f>
        <v>0</v>
      </c>
      <c r="E9" s="31">
        <f>C9+D9</f>
        <v>0</v>
      </c>
    </row>
    <row r="10" spans="1:5" s="1" customFormat="1" ht="34.5" customHeight="1">
      <c r="A10" s="27"/>
      <c r="B10" s="23"/>
      <c r="C10" s="33"/>
      <c r="D10" s="33"/>
      <c r="E10" s="163"/>
    </row>
    <row r="11" spans="1:5" s="1" customFormat="1" ht="34.5" customHeight="1">
      <c r="A11" s="164">
        <v>5</v>
      </c>
      <c r="B11" s="124" t="s">
        <v>27</v>
      </c>
      <c r="C11" s="32">
        <f>'Détail Trx PIOLENC PP'!H99</f>
        <v>0</v>
      </c>
      <c r="D11" s="30">
        <f>C11*0.2</f>
        <v>0</v>
      </c>
      <c r="E11" s="31">
        <f t="shared" si="0"/>
        <v>0</v>
      </c>
    </row>
    <row r="12" spans="1:5" s="1" customFormat="1" ht="34.5" customHeight="1">
      <c r="A12" s="27"/>
      <c r="B12" s="23"/>
      <c r="C12" s="33"/>
      <c r="D12" s="33"/>
      <c r="E12" s="163"/>
    </row>
    <row r="13" spans="1:5" s="1" customFormat="1" ht="34.5" customHeight="1">
      <c r="A13" s="28">
        <v>6</v>
      </c>
      <c r="B13" s="126" t="s">
        <v>22</v>
      </c>
      <c r="C13" s="32">
        <f>(C3+C5+C7+C9+C11)*0.15</f>
        <v>0</v>
      </c>
      <c r="D13" s="30">
        <f>C13*0.2</f>
        <v>0</v>
      </c>
      <c r="E13" s="31">
        <f t="shared" si="0"/>
        <v>0</v>
      </c>
    </row>
    <row r="14" spans="1:5" s="1" customFormat="1" ht="34.5" customHeight="1" thickBot="1">
      <c r="A14" s="27"/>
      <c r="B14" s="18"/>
      <c r="E14" s="165"/>
    </row>
    <row r="15" spans="1:5" s="1" customFormat="1" ht="18" customHeight="1" thickBot="1">
      <c r="A15" s="174" t="s">
        <v>18</v>
      </c>
      <c r="B15" s="175"/>
      <c r="C15" s="160" t="s">
        <v>19</v>
      </c>
      <c r="D15" s="162" t="s">
        <v>20</v>
      </c>
      <c r="E15" s="159" t="s">
        <v>21</v>
      </c>
    </row>
    <row r="16" spans="1:5" s="1" customFormat="1" ht="18" customHeight="1" thickBot="1">
      <c r="A16" s="176" t="s">
        <v>55</v>
      </c>
      <c r="B16" s="177"/>
      <c r="C16" s="161">
        <f>SUM(C3,C5,C7,C9,C11,C13,)</f>
        <v>0</v>
      </c>
      <c r="D16" s="166">
        <f>SUM(D3,D5,D7,D9,D11,D13,)</f>
        <v>0</v>
      </c>
      <c r="E16" s="167">
        <f>SUM(E3,E5,E7,E9,E11,E13,)</f>
        <v>0</v>
      </c>
    </row>
    <row r="17" ht="30" customHeight="1">
      <c r="B17"/>
    </row>
    <row r="18" spans="1:2" ht="12.75">
      <c r="A18" s="15"/>
      <c r="B18" s="3"/>
    </row>
    <row r="19" ht="12.75">
      <c r="B19" s="3"/>
    </row>
    <row r="20" ht="12.75">
      <c r="B20" s="3"/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</sheetData>
  <sheetProtection/>
  <mergeCells count="3">
    <mergeCell ref="A15:B15"/>
    <mergeCell ref="A16:B16"/>
    <mergeCell ref="C1:E1"/>
  </mergeCells>
  <printOptions horizontalCentered="1" verticalCentered="1"/>
  <pageMargins left="0.1968503937007874" right="0.1968503937007874" top="0.1968503937007874" bottom="0.3937007874015748" header="0.7874015748031497" footer="0.2755905511811024"/>
  <pageSetup fitToHeight="1" fitToWidth="1" horizontalDpi="600" verticalDpi="600" orientation="portrait" paperSize="9" r:id="rId1"/>
  <headerFooter scaleWithDoc="0" alignWithMargins="0">
    <oddHeader>&amp;LTRAVAUX CONNEXES   
PERIMETRE PERTURBÉ
APS
&amp;C&amp;"Arial,Gras"&amp;20RÉCAPITULATIF&amp;RPLAINE D'ORANGE</oddHeader>
    <oddFooter>&amp;L&amp;"Arial,Gras"&amp;8SINTEGRA
travaux connexes Plaine d'Orange
projet modifié CDAF (aps)&amp;C&amp;6&amp;P&amp;R&amp;6mise à jour du :&amp;D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BEAUR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BEAUR</dc:creator>
  <cp:keywords/>
  <dc:description/>
  <cp:lastModifiedBy>j.quijoux</cp:lastModifiedBy>
  <cp:lastPrinted>2017-04-26T11:22:45Z</cp:lastPrinted>
  <dcterms:created xsi:type="dcterms:W3CDTF">1998-06-24T09:33:29Z</dcterms:created>
  <dcterms:modified xsi:type="dcterms:W3CDTF">2018-05-22T08:44:37Z</dcterms:modified>
  <cp:category/>
  <cp:version/>
  <cp:contentType/>
  <cp:contentStatus/>
</cp:coreProperties>
</file>